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570" windowHeight="11760" tabRatio="686" activeTab="5"/>
  </bookViews>
  <sheets>
    <sheet name="Teozambico-Pedragna" sheetId="1" r:id="rId1"/>
    <sheet name="Lucile-Lucorazia" sheetId="2" r:id="rId2"/>
    <sheet name="Costa da Killer-Paolonia" sheetId="3" r:id="rId3"/>
    <sheet name="Colivia-Longastein" sheetId="4" r:id="rId4"/>
    <sheet name="Janzania-Trio Nige" sheetId="5" r:id="rId5"/>
    <sheet name="Guinea Brigliao-Brazuca" sheetId="6" r:id="rId6"/>
  </sheets>
  <definedNames/>
  <calcPr fullCalcOnLoad="1" refMode="R1C1"/>
</workbook>
</file>

<file path=xl/comments1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<sst xmlns="http://schemas.openxmlformats.org/spreadsheetml/2006/main" count="888" uniqueCount="149">
  <si>
    <t>Ruolo</t>
  </si>
  <si>
    <t>Nome</t>
  </si>
  <si>
    <t>Voto</t>
  </si>
  <si>
    <t>P</t>
  </si>
  <si>
    <t>D</t>
  </si>
  <si>
    <t>C</t>
  </si>
  <si>
    <t>A</t>
  </si>
  <si>
    <t>Mod. centr</t>
  </si>
  <si>
    <t>Num difensori</t>
  </si>
  <si>
    <t>ev Scarto 1</t>
  </si>
  <si>
    <t>ev Scarto 2</t>
  </si>
  <si>
    <t>ev Scarto 3</t>
  </si>
  <si>
    <t>Media</t>
  </si>
  <si>
    <t>x Mod difesa</t>
  </si>
  <si>
    <t>MD</t>
  </si>
  <si>
    <t>MC</t>
  </si>
  <si>
    <t>Punti</t>
  </si>
  <si>
    <t>centr. Uff</t>
  </si>
  <si>
    <t>Num centr</t>
  </si>
  <si>
    <t>ev ufficio 1</t>
  </si>
  <si>
    <t>ev ufficio 2</t>
  </si>
  <si>
    <t>somma cen</t>
  </si>
  <si>
    <t>DIFF</t>
  </si>
  <si>
    <t>bonus cen :</t>
  </si>
  <si>
    <t>Gol punti</t>
  </si>
  <si>
    <t>Gol distacco</t>
  </si>
  <si>
    <t>Gol miseria</t>
  </si>
  <si>
    <t>Risultato</t>
  </si>
  <si>
    <t>Assist</t>
  </si>
  <si>
    <t>CASA</t>
  </si>
  <si>
    <t>Gol/R+</t>
  </si>
  <si>
    <t>Esp</t>
  </si>
  <si>
    <t>Amm</t>
  </si>
  <si>
    <t>R</t>
  </si>
  <si>
    <t>da</t>
  </si>
  <si>
    <t>a</t>
  </si>
  <si>
    <t>pt.</t>
  </si>
  <si>
    <t>Gol/R-</t>
  </si>
  <si>
    <t>Riserve</t>
  </si>
  <si>
    <t xml:space="preserve">Riserve </t>
  </si>
  <si>
    <t>TRAS.</t>
  </si>
  <si>
    <t>MA</t>
  </si>
  <si>
    <t>MP</t>
  </si>
  <si>
    <t>Squadra 1</t>
  </si>
  <si>
    <t>Squadra 2</t>
  </si>
  <si>
    <t>Gol sq1</t>
  </si>
  <si>
    <t>Gol sq2</t>
  </si>
  <si>
    <t>Dif. Uff</t>
  </si>
  <si>
    <t>Pt.</t>
  </si>
  <si>
    <t>Rig.</t>
  </si>
  <si>
    <t>JULIO CESAR</t>
  </si>
  <si>
    <t>DANI ALVES</t>
  </si>
  <si>
    <t>THIAGO SILVA</t>
  </si>
  <si>
    <t>JEFFERSON</t>
  </si>
  <si>
    <t>HAZARD</t>
  </si>
  <si>
    <t>PAULINHO</t>
  </si>
  <si>
    <t>OSCAR</t>
  </si>
  <si>
    <t>NEYMAR</t>
  </si>
  <si>
    <t>LUKAKU</t>
  </si>
  <si>
    <t>MARCELO</t>
  </si>
  <si>
    <t>ROBBEN</t>
  </si>
  <si>
    <t>JUANFRAN</t>
  </si>
  <si>
    <t>MERTENS</t>
  </si>
  <si>
    <t>MESSI</t>
  </si>
  <si>
    <t>BENZEMA</t>
  </si>
  <si>
    <t>JAANMAT</t>
  </si>
  <si>
    <t>EVRA</t>
  </si>
  <si>
    <t>POGBA</t>
  </si>
  <si>
    <t>DIEGO COSTA</t>
  </si>
  <si>
    <t>COENTRAO</t>
  </si>
  <si>
    <t>GARAY</t>
  </si>
  <si>
    <t>VERRATTI</t>
  </si>
  <si>
    <t>CANDREVA</t>
  </si>
  <si>
    <t>GERVINHO</t>
  </si>
  <si>
    <t>SANCHEZ</t>
  </si>
  <si>
    <t>ROMERO</t>
  </si>
  <si>
    <t>LICHTSTEINER</t>
  </si>
  <si>
    <t>SERGIO RAMOS</t>
  </si>
  <si>
    <t>FRED</t>
  </si>
  <si>
    <t>ANDUJAR</t>
  </si>
  <si>
    <t>VERMAELEN</t>
  </si>
  <si>
    <t>DI MARIA</t>
  </si>
  <si>
    <t>CUADRADO</t>
  </si>
  <si>
    <t>STOKER</t>
  </si>
  <si>
    <t>ZUNIGA</t>
  </si>
  <si>
    <t>CURTOIS</t>
  </si>
  <si>
    <t>LAHM</t>
  </si>
  <si>
    <t>ZABALETA</t>
  </si>
  <si>
    <t>MIGNOLET</t>
  </si>
  <si>
    <t>YAYA TOURE'</t>
  </si>
  <si>
    <t>RODRIGUEZ</t>
  </si>
  <si>
    <t>DE BRUYNE</t>
  </si>
  <si>
    <t>DZEKO</t>
  </si>
  <si>
    <t>MARCHISIO</t>
  </si>
  <si>
    <t>NEUER</t>
  </si>
  <si>
    <t>DAVID LUIZ</t>
  </si>
  <si>
    <t>GODIN</t>
  </si>
  <si>
    <t>GOTZE</t>
  </si>
  <si>
    <t>MULLER</t>
  </si>
  <si>
    <t>SUAREZ</t>
  </si>
  <si>
    <t>WEIDENFELLER</t>
  </si>
  <si>
    <t>DE SCIGLIO</t>
  </si>
  <si>
    <t>BUSQUETS0</t>
  </si>
  <si>
    <t>BALOTELLI</t>
  </si>
  <si>
    <t>SON</t>
  </si>
  <si>
    <t>MARTINEZ</t>
  </si>
  <si>
    <t>GUARIN</t>
  </si>
  <si>
    <t>OZIL</t>
  </si>
  <si>
    <t>RODRIGUEZ J</t>
  </si>
  <si>
    <t>BRUNO ALVES</t>
  </si>
  <si>
    <t>VARANE</t>
  </si>
  <si>
    <t>INIESTA</t>
  </si>
  <si>
    <t>NANI</t>
  </si>
  <si>
    <t>MARTINEZ J</t>
  </si>
  <si>
    <t>POSTIGA</t>
  </si>
  <si>
    <t>SRNA</t>
  </si>
  <si>
    <t>NAGATOMO</t>
  </si>
  <si>
    <t>ARMERO</t>
  </si>
  <si>
    <t>SLIMANI</t>
  </si>
  <si>
    <t>CAVANI</t>
  </si>
  <si>
    <t>HIGUAIN</t>
  </si>
  <si>
    <t>DZEMAILI</t>
  </si>
  <si>
    <t>BUFFON</t>
  </si>
  <si>
    <t>SIRIGU</t>
  </si>
  <si>
    <t>JORDI ALBA</t>
  </si>
  <si>
    <t>IMMOBILE</t>
  </si>
  <si>
    <t>VAN PERSIE</t>
  </si>
  <si>
    <t>DROGBA</t>
  </si>
  <si>
    <t>PARK</t>
  </si>
  <si>
    <t>DANTE</t>
  </si>
  <si>
    <t>PIRLO</t>
  </si>
  <si>
    <t>XAVI</t>
  </si>
  <si>
    <t>LAMPARD</t>
  </si>
  <si>
    <t>DE JONG</t>
  </si>
  <si>
    <t>MESSI        cpt</t>
  </si>
  <si>
    <t>INIESTA       cpt</t>
  </si>
  <si>
    <t>RAMOS</t>
  </si>
  <si>
    <t>KROOS</t>
  </si>
  <si>
    <t>RONALDO</t>
  </si>
  <si>
    <t>LUIZ</t>
  </si>
  <si>
    <t>GOUHLAM</t>
  </si>
  <si>
    <t>ASAMOAH</t>
  </si>
  <si>
    <t>BRENES</t>
  </si>
  <si>
    <t>QUADRADO</t>
  </si>
  <si>
    <t>VRSAJEVIC</t>
  </si>
  <si>
    <t>CAHILL</t>
  </si>
  <si>
    <t>BOATENG</t>
  </si>
  <si>
    <t>r</t>
  </si>
  <si>
    <t>p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</si>
</sst>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7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7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7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7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7" borderId="26" xfId="0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right"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3" xfId="0" applyFill="1" applyBorder="1" applyAlignment="1">
      <alignment/>
    </xf>
    <xf numFmtId="0" fontId="0" fillId="0" borderId="34" xfId="0" applyFont="1" applyBorder="1" applyAlignment="1">
      <alignment horizontal="center"/>
    </xf>
    <xf numFmtId="0" fontId="41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 applyProtection="1">
      <alignment/>
      <protection locked="0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2">
      <selection activeCell="AG8" sqref="AG8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7" t="s">
        <v>43</v>
      </c>
      <c r="D2" s="48"/>
      <c r="E2" s="48"/>
      <c r="F2" s="48"/>
      <c r="G2" s="48"/>
      <c r="H2" s="48"/>
      <c r="I2" s="49"/>
      <c r="J2" s="47" t="str">
        <f>Q1</f>
        <v>Modulo : 3-4-3</v>
      </c>
      <c r="K2" s="48"/>
      <c r="L2" s="48"/>
      <c r="M2" s="48"/>
      <c r="N2" s="48"/>
      <c r="O2" s="48"/>
      <c r="P2" s="48"/>
      <c r="Q2" s="49"/>
      <c r="Z2" s="47" t="s">
        <v>44</v>
      </c>
      <c r="AA2" s="48"/>
      <c r="AB2" s="48"/>
      <c r="AC2" s="48"/>
      <c r="AD2" s="48"/>
      <c r="AE2" s="48"/>
      <c r="AF2" s="49"/>
      <c r="AG2" s="47" t="str">
        <f>AN1</f>
        <v>Modulo : 3-4-3</v>
      </c>
      <c r="AH2" s="48"/>
      <c r="AI2" s="48"/>
      <c r="AJ2" s="48"/>
      <c r="AK2" s="48"/>
      <c r="AL2" s="48"/>
      <c r="AM2" s="48"/>
      <c r="AN2" s="49"/>
    </row>
    <row r="3" spans="1:40" ht="15.75" thickBot="1">
      <c r="A3" s="41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2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3"/>
      <c r="C4" s="17" t="s">
        <v>3</v>
      </c>
      <c r="D4" s="40" t="s">
        <v>50</v>
      </c>
      <c r="E4" s="18">
        <v>6.5</v>
      </c>
      <c r="F4" s="18"/>
      <c r="G4" s="18"/>
      <c r="H4" s="18"/>
      <c r="I4" s="18">
        <v>-1</v>
      </c>
      <c r="J4" s="18"/>
      <c r="K4" s="19">
        <f>IF(AND(C4="P",H4=0),(IF(E4&gt;=6.5,0.5,0)+IF(E4&gt;=7,0.5,0)+IF(E4&gt;=7.5,0.5,0)+IF(E4&gt;=8,0.5,0)),0)</f>
        <v>0.5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6</v>
      </c>
      <c r="R4" s="5"/>
      <c r="S4" s="5"/>
      <c r="T4" s="43"/>
      <c r="Z4" s="17" t="s">
        <v>3</v>
      </c>
      <c r="AA4" s="46" t="s">
        <v>94</v>
      </c>
      <c r="AB4" s="18">
        <v>6.5</v>
      </c>
      <c r="AC4" s="18"/>
      <c r="AD4" s="18"/>
      <c r="AE4" s="18"/>
      <c r="AF4" s="18"/>
      <c r="AG4" s="18"/>
      <c r="AH4" s="19">
        <f>IF(AND(Z4="P",AE4=0),(IF(AB4&gt;=6.5,0.5,0)+IF(AB4&gt;=7,0.5,0)+IF(AB4&gt;=7.5,0.5,0)+IF(AB4&gt;=8,0.5,0)),0)</f>
        <v>0.5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7</v>
      </c>
    </row>
    <row r="5" spans="1:40" ht="15">
      <c r="A5" s="44"/>
      <c r="C5" s="10" t="s">
        <v>4</v>
      </c>
      <c r="D5" s="40" t="s">
        <v>52</v>
      </c>
      <c r="E5" s="4">
        <v>6</v>
      </c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6</v>
      </c>
      <c r="N5" s="3">
        <f>IF(C5="DU",E5,"")</f>
      </c>
      <c r="O5" s="3">
        <f t="shared" si="1"/>
      </c>
      <c r="P5" s="3">
        <f t="shared" si="2"/>
      </c>
      <c r="Q5" s="21">
        <f t="shared" si="3"/>
        <v>6</v>
      </c>
      <c r="R5" s="5"/>
      <c r="S5" s="5"/>
      <c r="T5" s="44"/>
      <c r="Z5" s="10" t="s">
        <v>4</v>
      </c>
      <c r="AA5" s="46" t="s">
        <v>77</v>
      </c>
      <c r="AB5" s="4">
        <v>4</v>
      </c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4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4</v>
      </c>
    </row>
    <row r="6" spans="1:40" ht="15">
      <c r="A6" s="44"/>
      <c r="C6" s="10" t="s">
        <v>4</v>
      </c>
      <c r="D6" s="40" t="s">
        <v>51</v>
      </c>
      <c r="E6" s="4">
        <v>5.5</v>
      </c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5.5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5.5</v>
      </c>
      <c r="R6" s="5"/>
      <c r="S6" s="5"/>
      <c r="T6" s="44"/>
      <c r="Z6" s="10" t="s">
        <v>4</v>
      </c>
      <c r="AA6" s="46" t="s">
        <v>95</v>
      </c>
      <c r="AB6" s="4">
        <v>7</v>
      </c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7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7</v>
      </c>
    </row>
    <row r="7" spans="1:40" ht="15">
      <c r="A7" s="44"/>
      <c r="C7" s="10" t="s">
        <v>4</v>
      </c>
      <c r="D7" s="40" t="s">
        <v>66</v>
      </c>
      <c r="E7" s="4">
        <v>6</v>
      </c>
      <c r="F7" s="4">
        <v>-0.5</v>
      </c>
      <c r="G7" s="4"/>
      <c r="H7" s="4"/>
      <c r="I7" s="4"/>
      <c r="J7" s="4">
        <v>1</v>
      </c>
      <c r="K7" s="1">
        <f t="shared" si="6"/>
        <v>0</v>
      </c>
      <c r="L7" s="1">
        <f t="shared" si="0"/>
        <v>0</v>
      </c>
      <c r="M7" s="3">
        <f t="shared" si="7"/>
        <v>6</v>
      </c>
      <c r="N7" s="3">
        <f t="shared" si="12"/>
      </c>
      <c r="O7" s="3">
        <f t="shared" si="1"/>
      </c>
      <c r="P7" s="3">
        <f t="shared" si="2"/>
      </c>
      <c r="Q7" s="21">
        <f t="shared" si="3"/>
        <v>6.5</v>
      </c>
      <c r="R7" s="5"/>
      <c r="S7" s="5"/>
      <c r="T7" s="44"/>
      <c r="W7" s="2">
        <f>COUNTIF(Z4:Z21,"DU")</f>
        <v>0</v>
      </c>
      <c r="Z7" s="10" t="s">
        <v>4</v>
      </c>
      <c r="AA7" s="46" t="s">
        <v>96</v>
      </c>
      <c r="AB7" s="4">
        <v>5</v>
      </c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5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5</v>
      </c>
    </row>
    <row r="8" spans="1:40" ht="15">
      <c r="A8" s="44"/>
      <c r="C8" s="10" t="s">
        <v>5</v>
      </c>
      <c r="D8" s="40" t="s">
        <v>54</v>
      </c>
      <c r="E8" s="4">
        <v>6.5</v>
      </c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6.5</v>
      </c>
      <c r="P8" s="3">
        <f t="shared" si="2"/>
      </c>
      <c r="Q8" s="21">
        <f t="shared" si="3"/>
        <v>6.5</v>
      </c>
      <c r="R8" s="5"/>
      <c r="S8" s="5"/>
      <c r="T8" s="44"/>
      <c r="W8" s="2">
        <f>COUNTIF(Z5:Z22,"CU")</f>
        <v>0</v>
      </c>
      <c r="Z8" s="10" t="s">
        <v>5</v>
      </c>
      <c r="AA8" s="46" t="s">
        <v>54</v>
      </c>
      <c r="AB8" s="4">
        <v>6.5</v>
      </c>
      <c r="AC8" s="4"/>
      <c r="AD8" s="4"/>
      <c r="AE8" s="4"/>
      <c r="AF8" s="4"/>
      <c r="AG8" s="4">
        <v>1</v>
      </c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6.5</v>
      </c>
      <c r="AM8" s="3">
        <f t="shared" si="5"/>
      </c>
      <c r="AN8" s="21">
        <f t="shared" si="11"/>
        <v>7.5</v>
      </c>
    </row>
    <row r="9" spans="1:40" ht="15">
      <c r="A9" s="44"/>
      <c r="C9" s="10" t="s">
        <v>5</v>
      </c>
      <c r="D9" s="40" t="s">
        <v>67</v>
      </c>
      <c r="E9" s="4">
        <v>6.5</v>
      </c>
      <c r="F9" s="4">
        <v>-0.5</v>
      </c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6.5</v>
      </c>
      <c r="P9" s="3">
        <f t="shared" si="2"/>
      </c>
      <c r="Q9" s="21">
        <f t="shared" si="3"/>
        <v>6</v>
      </c>
      <c r="R9" s="5"/>
      <c r="S9" s="5"/>
      <c r="T9" s="44"/>
      <c r="W9" s="2">
        <f>SUM(W7:W8)</f>
        <v>0</v>
      </c>
      <c r="Z9" s="10" t="s">
        <v>5</v>
      </c>
      <c r="AA9" s="46" t="s">
        <v>97</v>
      </c>
      <c r="AB9" s="4">
        <v>7</v>
      </c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7</v>
      </c>
      <c r="AM9" s="3">
        <f t="shared" si="5"/>
      </c>
      <c r="AN9" s="21">
        <f t="shared" si="11"/>
        <v>7</v>
      </c>
    </row>
    <row r="10" spans="1:40" ht="15">
      <c r="A10" s="44"/>
      <c r="C10" s="10" t="s">
        <v>5</v>
      </c>
      <c r="D10" s="40" t="s">
        <v>62</v>
      </c>
      <c r="E10" s="4">
        <v>7</v>
      </c>
      <c r="F10" s="4"/>
      <c r="G10" s="4"/>
      <c r="H10" s="4">
        <v>3</v>
      </c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7</v>
      </c>
      <c r="P10" s="3">
        <f t="shared" si="2"/>
      </c>
      <c r="Q10" s="21">
        <f t="shared" si="3"/>
        <v>10</v>
      </c>
      <c r="R10" s="5"/>
      <c r="S10" s="5"/>
      <c r="T10" s="44"/>
      <c r="Z10" s="10" t="s">
        <v>5</v>
      </c>
      <c r="AA10" s="46" t="s">
        <v>60</v>
      </c>
      <c r="AB10" s="4">
        <v>8</v>
      </c>
      <c r="AC10" s="4"/>
      <c r="AD10" s="4"/>
      <c r="AE10" s="4">
        <v>6</v>
      </c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8</v>
      </c>
      <c r="AM10" s="3">
        <f t="shared" si="5"/>
      </c>
      <c r="AN10" s="21">
        <f t="shared" si="11"/>
        <v>14</v>
      </c>
    </row>
    <row r="11" spans="1:40" ht="15">
      <c r="A11" s="44"/>
      <c r="C11" s="10" t="s">
        <v>5</v>
      </c>
      <c r="D11" s="40" t="s">
        <v>60</v>
      </c>
      <c r="E11" s="4">
        <v>8</v>
      </c>
      <c r="F11" s="4"/>
      <c r="G11" s="4"/>
      <c r="H11" s="4">
        <v>6</v>
      </c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8</v>
      </c>
      <c r="P11" s="3">
        <f t="shared" si="2"/>
      </c>
      <c r="Q11" s="21">
        <f t="shared" si="3"/>
        <v>14</v>
      </c>
      <c r="R11" s="5"/>
      <c r="S11" s="5"/>
      <c r="T11" s="44"/>
      <c r="Z11" s="10" t="s">
        <v>5</v>
      </c>
      <c r="AA11" s="46" t="s">
        <v>62</v>
      </c>
      <c r="AB11" s="4">
        <v>7</v>
      </c>
      <c r="AC11" s="4"/>
      <c r="AD11" s="4"/>
      <c r="AE11" s="4">
        <v>3</v>
      </c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7</v>
      </c>
      <c r="AM11" s="3">
        <f t="shared" si="5"/>
      </c>
      <c r="AN11" s="21">
        <f t="shared" si="11"/>
        <v>10</v>
      </c>
    </row>
    <row r="12" spans="1:40" ht="15">
      <c r="A12" s="44"/>
      <c r="C12" s="10" t="s">
        <v>6</v>
      </c>
      <c r="D12" s="40" t="s">
        <v>63</v>
      </c>
      <c r="E12" s="4">
        <v>6.5</v>
      </c>
      <c r="F12" s="4"/>
      <c r="G12" s="4"/>
      <c r="H12" s="4">
        <v>3</v>
      </c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9.5</v>
      </c>
      <c r="R12" s="5"/>
      <c r="S12" s="5"/>
      <c r="T12" s="44"/>
      <c r="Z12" s="10" t="s">
        <v>6</v>
      </c>
      <c r="AA12" s="46" t="s">
        <v>98</v>
      </c>
      <c r="AB12" s="4">
        <v>9</v>
      </c>
      <c r="AC12" s="4"/>
      <c r="AD12" s="4"/>
      <c r="AE12" s="4">
        <v>9</v>
      </c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18</v>
      </c>
    </row>
    <row r="13" spans="1:40" ht="15">
      <c r="A13" s="44"/>
      <c r="C13" s="10" t="s">
        <v>6</v>
      </c>
      <c r="D13" s="40" t="s">
        <v>68</v>
      </c>
      <c r="E13" s="4">
        <v>5.5</v>
      </c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5.5</v>
      </c>
      <c r="R13" s="5"/>
      <c r="S13" s="5"/>
      <c r="T13" s="44"/>
      <c r="Z13" s="10" t="s">
        <v>6</v>
      </c>
      <c r="AA13" s="46" t="s">
        <v>57</v>
      </c>
      <c r="AB13" s="4">
        <v>7.5</v>
      </c>
      <c r="AC13" s="4">
        <v>-0.5</v>
      </c>
      <c r="AD13" s="4"/>
      <c r="AE13" s="4">
        <v>6</v>
      </c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13</v>
      </c>
    </row>
    <row r="14" spans="1:40" ht="15">
      <c r="A14" s="44"/>
      <c r="C14" s="10" t="s">
        <v>6</v>
      </c>
      <c r="D14" s="40" t="s">
        <v>57</v>
      </c>
      <c r="E14" s="4">
        <v>7.5</v>
      </c>
      <c r="F14" s="4">
        <v>-0.5</v>
      </c>
      <c r="G14" s="4"/>
      <c r="H14" s="4">
        <v>6</v>
      </c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13</v>
      </c>
      <c r="R14" s="5"/>
      <c r="S14" s="5"/>
      <c r="T14" s="44"/>
      <c r="Z14" s="10" t="s">
        <v>33</v>
      </c>
      <c r="AA14" s="46" t="s">
        <v>99</v>
      </c>
      <c r="AB14" s="4"/>
      <c r="AC14" s="4"/>
      <c r="AD14" s="4"/>
      <c r="AE14" s="4"/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0</v>
      </c>
    </row>
    <row r="15" spans="1:40" ht="15">
      <c r="A15" s="44"/>
      <c r="C15" s="10" t="s">
        <v>33</v>
      </c>
      <c r="D15" s="40" t="s">
        <v>53</v>
      </c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4"/>
      <c r="Z15" s="10" t="s">
        <v>33</v>
      </c>
      <c r="AA15" s="46" t="s">
        <v>100</v>
      </c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4"/>
      <c r="C16" s="10" t="s">
        <v>33</v>
      </c>
      <c r="D16" s="40" t="s">
        <v>69</v>
      </c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4"/>
      <c r="Z16" s="10" t="s">
        <v>33</v>
      </c>
      <c r="AA16" s="46" t="s">
        <v>52</v>
      </c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4"/>
      <c r="C17" s="10" t="s">
        <v>33</v>
      </c>
      <c r="D17" s="40" t="s">
        <v>70</v>
      </c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4"/>
      <c r="Z17" s="10" t="s">
        <v>33</v>
      </c>
      <c r="AA17" s="46" t="s">
        <v>101</v>
      </c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4"/>
      <c r="C18" s="10" t="s">
        <v>33</v>
      </c>
      <c r="D18" s="40" t="s">
        <v>71</v>
      </c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44"/>
      <c r="Z18" s="10" t="s">
        <v>33</v>
      </c>
      <c r="AA18" s="46" t="s">
        <v>67</v>
      </c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4"/>
      <c r="C19" s="10" t="s">
        <v>33</v>
      </c>
      <c r="D19" s="40" t="s">
        <v>72</v>
      </c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4"/>
      <c r="Z19" s="10" t="s">
        <v>33</v>
      </c>
      <c r="AA19" s="46" t="s">
        <v>102</v>
      </c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4"/>
      <c r="C20" s="10" t="s">
        <v>33</v>
      </c>
      <c r="D20" s="40" t="s">
        <v>73</v>
      </c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44"/>
      <c r="Z20" s="10" t="s">
        <v>6</v>
      </c>
      <c r="AA20" s="46" t="s">
        <v>103</v>
      </c>
      <c r="AB20" s="4">
        <v>7.5</v>
      </c>
      <c r="AC20" s="4"/>
      <c r="AD20" s="4"/>
      <c r="AE20" s="4">
        <v>3</v>
      </c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10.5</v>
      </c>
    </row>
    <row r="21" spans="1:40" ht="15.75" thickBot="1">
      <c r="A21" s="44"/>
      <c r="C21" s="26" t="s">
        <v>33</v>
      </c>
      <c r="D21" s="40" t="s">
        <v>74</v>
      </c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4"/>
      <c r="Z21" s="26" t="s">
        <v>33</v>
      </c>
      <c r="AA21" s="46" t="s">
        <v>104</v>
      </c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4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4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1:40" ht="15">
      <c r="A23" s="44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0</v>
      </c>
      <c r="R23" s="5"/>
      <c r="S23" s="5"/>
      <c r="T23" s="44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0</v>
      </c>
    </row>
    <row r="24" spans="1:40" ht="17.25" customHeight="1" thickBot="1">
      <c r="A24" s="45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5.833333333333333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5</v>
      </c>
      <c r="AF31" s="2">
        <f>SUM(AF32:AF44)</f>
        <v>9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28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-0.5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5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9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88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102.5</v>
      </c>
    </row>
    <row r="48" spans="18:25" ht="15.75" thickBot="1">
      <c r="R48" s="31">
        <f>Y48</f>
        <v>88.5</v>
      </c>
      <c r="S48" s="30" t="str">
        <f>CONCATENATE(U48,"-",U49)</f>
        <v>5-10</v>
      </c>
      <c r="T48" s="32">
        <f>Y49</f>
        <v>103</v>
      </c>
      <c r="U48" s="2">
        <f>SUM(V48:X48)</f>
        <v>5</v>
      </c>
      <c r="V48" s="2">
        <f>IF(AND(Y49&lt;59,Y48&gt;=62),1,0)</f>
        <v>0</v>
      </c>
      <c r="W48" s="2">
        <f>IF((Y48-10)&gt;=Y49,1,0)</f>
        <v>0</v>
      </c>
      <c r="X48" s="2">
        <f>AE31</f>
        <v>5</v>
      </c>
      <c r="Y48" s="2">
        <f>SUM(Q4:Q24)</f>
        <v>88.5</v>
      </c>
    </row>
    <row r="49" spans="18:25" ht="15">
      <c r="R49" s="5"/>
      <c r="S49" s="5"/>
      <c r="U49" s="2">
        <f>SUM(V49:X49)</f>
        <v>10</v>
      </c>
      <c r="V49" s="2">
        <f>IF(AND(Y48&lt;59,Y49&gt;=62),1,0)</f>
        <v>0</v>
      </c>
      <c r="W49" s="2">
        <f>IF((Y49-10)&gt;=Y48,1,0)</f>
        <v>1</v>
      </c>
      <c r="X49" s="2">
        <f>AF31</f>
        <v>9</v>
      </c>
      <c r="Y49" s="2">
        <f>SUM(AN4:AN23)</f>
        <v>103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5.333333333333333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28.5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0.5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C4:C21 Z4:Z21">
    <cfRule type="expression" priority="8" dxfId="0">
      <formula>$C$35&lt;&gt;7</formula>
    </cfRule>
  </conditionalFormatting>
  <conditionalFormatting sqref="C4:C21 Z4:Z21">
    <cfRule type="expression" priority="10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2">
      <selection activeCell="AG12" sqref="AG12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7" t="s">
        <v>43</v>
      </c>
      <c r="D2" s="48"/>
      <c r="E2" s="48"/>
      <c r="F2" s="48"/>
      <c r="G2" s="48"/>
      <c r="H2" s="48"/>
      <c r="I2" s="49"/>
      <c r="J2" s="47" t="str">
        <f>Q1</f>
        <v>Modulo : 3-4-3</v>
      </c>
      <c r="K2" s="48"/>
      <c r="L2" s="48"/>
      <c r="M2" s="48"/>
      <c r="N2" s="48"/>
      <c r="O2" s="48"/>
      <c r="P2" s="48"/>
      <c r="Q2" s="49"/>
      <c r="Z2" s="47" t="s">
        <v>44</v>
      </c>
      <c r="AA2" s="48"/>
      <c r="AB2" s="48"/>
      <c r="AC2" s="48"/>
      <c r="AD2" s="48"/>
      <c r="AE2" s="48"/>
      <c r="AF2" s="49"/>
      <c r="AG2" s="47" t="str">
        <f>AN1</f>
        <v>Modulo : 3-4-3</v>
      </c>
      <c r="AH2" s="48"/>
      <c r="AI2" s="48"/>
      <c r="AJ2" s="48"/>
      <c r="AK2" s="48"/>
      <c r="AL2" s="48"/>
      <c r="AM2" s="48"/>
      <c r="AN2" s="49"/>
    </row>
    <row r="3" spans="1:40" ht="15.75" thickBot="1">
      <c r="A3" s="41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2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3"/>
      <c r="C4" s="17" t="s">
        <v>3</v>
      </c>
      <c r="D4" s="40" t="s">
        <v>94</v>
      </c>
      <c r="E4" s="18">
        <v>6.5</v>
      </c>
      <c r="F4" s="18"/>
      <c r="G4" s="18"/>
      <c r="H4" s="18"/>
      <c r="I4" s="18"/>
      <c r="J4" s="18"/>
      <c r="K4" s="19">
        <f>IF(AND(C4="P",H4=0),(IF(E4&gt;=6.5,0.5,0)+IF(E4&gt;=7,0.5,0)+IF(E4&gt;=7.5,0.5,0)+IF(E4&gt;=8,0.5,0)),0)</f>
        <v>0.5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7</v>
      </c>
      <c r="R4" s="5"/>
      <c r="S4" s="5"/>
      <c r="T4" s="43"/>
      <c r="Z4" s="17" t="s">
        <v>3</v>
      </c>
      <c r="AA4" s="4" t="s">
        <v>50</v>
      </c>
      <c r="AB4" s="18">
        <v>6.5</v>
      </c>
      <c r="AC4" s="18"/>
      <c r="AD4" s="18"/>
      <c r="AE4" s="18"/>
      <c r="AF4" s="18">
        <v>-1</v>
      </c>
      <c r="AG4" s="18"/>
      <c r="AH4" s="19">
        <f>IF(AND(Z4="P",AE4=0),(IF(AB4&gt;=6.5,0.5,0)+IF(AB4&gt;=7,0.5,0)+IF(AB4&gt;=7.5,0.5,0)+IF(AB4&gt;=8,0.5,0)),0)</f>
        <v>0.5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6</v>
      </c>
    </row>
    <row r="5" spans="1:40" ht="15">
      <c r="A5" s="44"/>
      <c r="C5" s="10" t="s">
        <v>4</v>
      </c>
      <c r="D5" s="40" t="s">
        <v>77</v>
      </c>
      <c r="E5" s="4">
        <v>4</v>
      </c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4</v>
      </c>
      <c r="N5" s="3">
        <f>IF(C5="DU",E5,"")</f>
      </c>
      <c r="O5" s="3">
        <f t="shared" si="1"/>
      </c>
      <c r="P5" s="3">
        <f t="shared" si="2"/>
      </c>
      <c r="Q5" s="21">
        <f t="shared" si="3"/>
        <v>4</v>
      </c>
      <c r="R5" s="5"/>
      <c r="S5" s="5"/>
      <c r="T5" s="44"/>
      <c r="Z5" s="10" t="s">
        <v>4</v>
      </c>
      <c r="AA5" s="4" t="s">
        <v>51</v>
      </c>
      <c r="AB5" s="4">
        <v>5.5</v>
      </c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5.5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5.5</v>
      </c>
    </row>
    <row r="6" spans="1:40" ht="15">
      <c r="A6" s="44"/>
      <c r="C6" s="10" t="s">
        <v>4</v>
      </c>
      <c r="D6" s="40" t="s">
        <v>52</v>
      </c>
      <c r="E6" s="4">
        <v>6</v>
      </c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6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6</v>
      </c>
      <c r="R6" s="5"/>
      <c r="S6" s="5"/>
      <c r="T6" s="44"/>
      <c r="Z6" s="10" t="s">
        <v>4</v>
      </c>
      <c r="AA6" s="4" t="s">
        <v>59</v>
      </c>
      <c r="AB6" s="4">
        <v>6</v>
      </c>
      <c r="AC6" s="4"/>
      <c r="AD6" s="4"/>
      <c r="AE6" s="4"/>
      <c r="AF6" s="4">
        <v>-2</v>
      </c>
      <c r="AG6" s="4"/>
      <c r="AH6" s="1">
        <f t="shared" si="8"/>
        <v>0</v>
      </c>
      <c r="AI6" s="1">
        <f t="shared" si="4"/>
        <v>0</v>
      </c>
      <c r="AJ6" s="3">
        <f t="shared" si="9"/>
        <v>6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4</v>
      </c>
    </row>
    <row r="7" spans="1:40" ht="15">
      <c r="A7" s="44"/>
      <c r="C7" s="10" t="s">
        <v>4</v>
      </c>
      <c r="D7" s="40" t="s">
        <v>115</v>
      </c>
      <c r="E7" s="4">
        <v>6.5</v>
      </c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6.5</v>
      </c>
      <c r="N7" s="3">
        <f t="shared" si="12"/>
      </c>
      <c r="O7" s="3">
        <f t="shared" si="1"/>
      </c>
      <c r="P7" s="3">
        <f t="shared" si="2"/>
      </c>
      <c r="Q7" s="21">
        <f t="shared" si="3"/>
        <v>6.5</v>
      </c>
      <c r="R7" s="5"/>
      <c r="S7" s="5"/>
      <c r="T7" s="44"/>
      <c r="W7" s="2">
        <f>COUNTIF(Z4:Z21,"DU")</f>
        <v>0</v>
      </c>
      <c r="Z7" s="10" t="s">
        <v>4</v>
      </c>
      <c r="AA7" s="4" t="s">
        <v>124</v>
      </c>
      <c r="AB7" s="4">
        <v>4.5</v>
      </c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4.5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4.5</v>
      </c>
    </row>
    <row r="8" spans="1:40" ht="15">
      <c r="A8" s="44"/>
      <c r="C8" s="10" t="s">
        <v>5</v>
      </c>
      <c r="D8" s="40" t="s">
        <v>56</v>
      </c>
      <c r="E8" s="4">
        <v>7</v>
      </c>
      <c r="F8" s="4"/>
      <c r="G8" s="4"/>
      <c r="H8" s="4">
        <v>3</v>
      </c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7</v>
      </c>
      <c r="P8" s="3">
        <f t="shared" si="2"/>
      </c>
      <c r="Q8" s="21">
        <f t="shared" si="3"/>
        <v>10</v>
      </c>
      <c r="R8" s="5"/>
      <c r="S8" s="5"/>
      <c r="T8" s="44"/>
      <c r="W8" s="2">
        <f>COUNTIF(Z5:Z22,"CU")</f>
        <v>0</v>
      </c>
      <c r="Z8" s="10" t="s">
        <v>5</v>
      </c>
      <c r="AA8" s="4" t="s">
        <v>62</v>
      </c>
      <c r="AB8" s="4">
        <v>7</v>
      </c>
      <c r="AC8" s="4"/>
      <c r="AD8" s="4"/>
      <c r="AE8" s="4">
        <v>3</v>
      </c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7</v>
      </c>
      <c r="AM8" s="3">
        <f t="shared" si="5"/>
      </c>
      <c r="AN8" s="21">
        <f t="shared" si="11"/>
        <v>10</v>
      </c>
    </row>
    <row r="9" spans="1:40" ht="15">
      <c r="A9" s="44"/>
      <c r="C9" s="10" t="s">
        <v>5</v>
      </c>
      <c r="D9" s="40" t="s">
        <v>62</v>
      </c>
      <c r="E9" s="4">
        <v>7</v>
      </c>
      <c r="F9" s="4"/>
      <c r="G9" s="4"/>
      <c r="H9" s="4">
        <v>3</v>
      </c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7</v>
      </c>
      <c r="P9" s="3">
        <f t="shared" si="2"/>
      </c>
      <c r="Q9" s="21">
        <f t="shared" si="3"/>
        <v>10</v>
      </c>
      <c r="R9" s="5"/>
      <c r="S9" s="5"/>
      <c r="T9" s="44"/>
      <c r="W9" s="2">
        <f>SUM(W7:W8)</f>
        <v>0</v>
      </c>
      <c r="Z9" s="10" t="s">
        <v>5</v>
      </c>
      <c r="AA9" s="4" t="s">
        <v>135</v>
      </c>
      <c r="AB9" s="4">
        <v>5.5</v>
      </c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5.5</v>
      </c>
      <c r="AM9" s="3">
        <f t="shared" si="5"/>
      </c>
      <c r="AN9" s="21">
        <f t="shared" si="11"/>
        <v>5.5</v>
      </c>
    </row>
    <row r="10" spans="1:40" ht="15">
      <c r="A10" s="44"/>
      <c r="C10" s="10" t="s">
        <v>5</v>
      </c>
      <c r="D10" s="40" t="s">
        <v>60</v>
      </c>
      <c r="E10" s="4">
        <v>8</v>
      </c>
      <c r="F10" s="4"/>
      <c r="G10" s="4"/>
      <c r="H10" s="4">
        <v>6</v>
      </c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8</v>
      </c>
      <c r="P10" s="3">
        <f t="shared" si="2"/>
      </c>
      <c r="Q10" s="21">
        <f t="shared" si="3"/>
        <v>14</v>
      </c>
      <c r="R10" s="5"/>
      <c r="S10" s="5"/>
      <c r="T10" s="44"/>
      <c r="Z10" s="10" t="s">
        <v>5</v>
      </c>
      <c r="AA10" s="4" t="s">
        <v>67</v>
      </c>
      <c r="AB10" s="4">
        <v>6.5</v>
      </c>
      <c r="AC10" s="4">
        <v>-0.5</v>
      </c>
      <c r="AD10" s="4"/>
      <c r="AE10" s="4"/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6.5</v>
      </c>
      <c r="AM10" s="3">
        <f t="shared" si="5"/>
      </c>
      <c r="AN10" s="21">
        <f t="shared" si="11"/>
        <v>6</v>
      </c>
    </row>
    <row r="11" spans="1:40" ht="15">
      <c r="A11" s="44"/>
      <c r="C11" s="10" t="s">
        <v>5</v>
      </c>
      <c r="D11" s="40" t="s">
        <v>82</v>
      </c>
      <c r="E11" s="4">
        <v>7.5</v>
      </c>
      <c r="F11" s="4"/>
      <c r="G11" s="4"/>
      <c r="H11" s="4"/>
      <c r="I11" s="4"/>
      <c r="J11" s="4">
        <v>2</v>
      </c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7.5</v>
      </c>
      <c r="P11" s="3">
        <f t="shared" si="2"/>
      </c>
      <c r="Q11" s="21">
        <f t="shared" si="3"/>
        <v>9.5</v>
      </c>
      <c r="R11" s="5"/>
      <c r="S11" s="5"/>
      <c r="T11" s="44"/>
      <c r="Z11" s="10" t="s">
        <v>5</v>
      </c>
      <c r="AA11" s="4" t="s">
        <v>82</v>
      </c>
      <c r="AB11" s="4">
        <v>7.5</v>
      </c>
      <c r="AC11" s="4"/>
      <c r="AD11" s="4"/>
      <c r="AE11" s="4"/>
      <c r="AF11" s="4"/>
      <c r="AG11" s="4">
        <v>1</v>
      </c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7.5</v>
      </c>
      <c r="AM11" s="3">
        <f t="shared" si="5"/>
      </c>
      <c r="AN11" s="21">
        <f t="shared" si="11"/>
        <v>8.5</v>
      </c>
    </row>
    <row r="12" spans="1:40" ht="15">
      <c r="A12" s="44"/>
      <c r="C12" s="10" t="s">
        <v>6</v>
      </c>
      <c r="D12" s="40" t="s">
        <v>63</v>
      </c>
      <c r="E12" s="4">
        <v>6.5</v>
      </c>
      <c r="F12" s="4"/>
      <c r="G12" s="4"/>
      <c r="H12" s="4">
        <v>3</v>
      </c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9.5</v>
      </c>
      <c r="R12" s="5"/>
      <c r="S12" s="5"/>
      <c r="T12" s="44"/>
      <c r="Z12" s="10" t="s">
        <v>6</v>
      </c>
      <c r="AA12" s="4" t="s">
        <v>57</v>
      </c>
      <c r="AB12" s="4">
        <v>7.5</v>
      </c>
      <c r="AC12" s="4">
        <v>-0.5</v>
      </c>
      <c r="AD12" s="4"/>
      <c r="AE12" s="4">
        <v>6</v>
      </c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13</v>
      </c>
    </row>
    <row r="13" spans="1:40" ht="15">
      <c r="A13" s="44"/>
      <c r="C13" s="10" t="s">
        <v>6</v>
      </c>
      <c r="D13" s="40" t="s">
        <v>68</v>
      </c>
      <c r="E13" s="4">
        <v>5.5</v>
      </c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5.5</v>
      </c>
      <c r="R13" s="5"/>
      <c r="S13" s="5"/>
      <c r="T13" s="44"/>
      <c r="Z13" s="10" t="s">
        <v>6</v>
      </c>
      <c r="AA13" s="4" t="s">
        <v>119</v>
      </c>
      <c r="AB13" s="4">
        <v>6</v>
      </c>
      <c r="AC13" s="4"/>
      <c r="AD13" s="4"/>
      <c r="AE13" s="4">
        <v>3</v>
      </c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9</v>
      </c>
    </row>
    <row r="14" spans="1:40" ht="15">
      <c r="A14" s="44"/>
      <c r="C14" s="10" t="s">
        <v>6</v>
      </c>
      <c r="D14" s="40" t="s">
        <v>78</v>
      </c>
      <c r="E14" s="4">
        <v>5.5</v>
      </c>
      <c r="F14" s="4"/>
      <c r="G14" s="4"/>
      <c r="H14" s="4"/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5.5</v>
      </c>
      <c r="R14" s="5"/>
      <c r="S14" s="5"/>
      <c r="T14" s="44"/>
      <c r="Z14" s="10" t="s">
        <v>6</v>
      </c>
      <c r="AA14" s="4" t="s">
        <v>120</v>
      </c>
      <c r="AB14" s="4">
        <v>6</v>
      </c>
      <c r="AC14" s="4"/>
      <c r="AD14" s="4"/>
      <c r="AE14" s="4"/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6</v>
      </c>
    </row>
    <row r="15" spans="1:40" ht="15">
      <c r="A15" s="44"/>
      <c r="C15" s="10" t="s">
        <v>33</v>
      </c>
      <c r="D15" s="40" t="s">
        <v>100</v>
      </c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4"/>
      <c r="Z15" s="10" t="s">
        <v>33</v>
      </c>
      <c r="AA15" s="4" t="s">
        <v>53</v>
      </c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4"/>
      <c r="C16" s="10" t="s">
        <v>33</v>
      </c>
      <c r="D16" s="40" t="s">
        <v>116</v>
      </c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4"/>
      <c r="Z16" s="10" t="s">
        <v>33</v>
      </c>
      <c r="AA16" s="4" t="s">
        <v>86</v>
      </c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4"/>
      <c r="C17" s="10" t="s">
        <v>33</v>
      </c>
      <c r="D17" s="40" t="s">
        <v>117</v>
      </c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4"/>
      <c r="Z17" s="10" t="s">
        <v>33</v>
      </c>
      <c r="AA17" s="4" t="s">
        <v>145</v>
      </c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4"/>
      <c r="C18" s="10" t="s">
        <v>33</v>
      </c>
      <c r="D18" s="40" t="s">
        <v>67</v>
      </c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44"/>
      <c r="Z18" s="10" t="s">
        <v>33</v>
      </c>
      <c r="AA18" s="4" t="s">
        <v>93</v>
      </c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4"/>
      <c r="C19" s="10" t="s">
        <v>33</v>
      </c>
      <c r="D19" s="40" t="s">
        <v>106</v>
      </c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4"/>
      <c r="Z19" s="10" t="s">
        <v>33</v>
      </c>
      <c r="AA19" s="4" t="s">
        <v>121</v>
      </c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4"/>
      <c r="C20" s="10" t="s">
        <v>33</v>
      </c>
      <c r="D20" s="40" t="s">
        <v>57</v>
      </c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44"/>
      <c r="Z20" s="10" t="s">
        <v>33</v>
      </c>
      <c r="AA20" s="4" t="s">
        <v>146</v>
      </c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1:40" ht="15.75" thickBot="1">
      <c r="A21" s="44"/>
      <c r="C21" s="26" t="s">
        <v>33</v>
      </c>
      <c r="D21" s="40" t="s">
        <v>118</v>
      </c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4"/>
      <c r="Z21" s="26" t="s">
        <v>33</v>
      </c>
      <c r="AA21" s="4" t="s">
        <v>64</v>
      </c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4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4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1:40" ht="15">
      <c r="A23" s="44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1.5</v>
      </c>
      <c r="R23" s="5"/>
      <c r="S23" s="5"/>
      <c r="T23" s="44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-1.5</v>
      </c>
    </row>
    <row r="24" spans="1:40" ht="17.25" customHeight="1" thickBot="1">
      <c r="A24" s="45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5.5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6</v>
      </c>
      <c r="AF31" s="2">
        <f>SUM(AF32:AF44)</f>
        <v>2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1.5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29.5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3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2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6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87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77.5</v>
      </c>
    </row>
    <row r="48" spans="18:25" ht="15.75" thickBot="1">
      <c r="R48" s="31">
        <f>Y48</f>
        <v>89</v>
      </c>
      <c r="S48" s="30" t="str">
        <f>CONCATENATE(U48,"-",U49)</f>
        <v>7-2</v>
      </c>
      <c r="T48" s="32">
        <f>Y49</f>
        <v>76.5</v>
      </c>
      <c r="U48" s="2">
        <f>SUM(V48:X48)</f>
        <v>7</v>
      </c>
      <c r="V48" s="2">
        <f>IF(AND(Y49&lt;59,Y48&gt;=62),1,0)</f>
        <v>0</v>
      </c>
      <c r="W48" s="2">
        <f>IF((Y48-10)&gt;=Y49,1,0)</f>
        <v>1</v>
      </c>
      <c r="X48" s="2">
        <f>AE31</f>
        <v>6</v>
      </c>
      <c r="Y48" s="2">
        <f>SUM(Q4:Q24)</f>
        <v>89</v>
      </c>
    </row>
    <row r="49" spans="18:25" ht="15">
      <c r="R49" s="5"/>
      <c r="S49" s="5"/>
      <c r="U49" s="2">
        <f>SUM(V49:X49)</f>
        <v>2</v>
      </c>
      <c r="V49" s="2">
        <f>IF(AND(Y48&lt;59,Y49&gt;=62),1,0)</f>
        <v>0</v>
      </c>
      <c r="W49" s="2">
        <f>IF((Y49-10)&gt;=Y48,1,0)</f>
        <v>0</v>
      </c>
      <c r="X49" s="2">
        <f>AF31</f>
        <v>2</v>
      </c>
      <c r="Y49" s="2">
        <f>SUM(AN4:AN23)</f>
        <v>76.5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5.333333333333333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26.5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-3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-1.5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C4:C21 Z4:Z21">
    <cfRule type="expression" priority="1" dxfId="0">
      <formula>$C$35&lt;&gt;7</formula>
    </cfRule>
  </conditionalFormatting>
  <conditionalFormatting sqref="C4:C21 Z4:Z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2">
      <selection activeCell="J10" sqref="J10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7" t="s">
        <v>43</v>
      </c>
      <c r="D2" s="48"/>
      <c r="E2" s="48"/>
      <c r="F2" s="48"/>
      <c r="G2" s="48"/>
      <c r="H2" s="48"/>
      <c r="I2" s="49"/>
      <c r="J2" s="47" t="str">
        <f>Q1</f>
        <v>Modulo : 3-4-3</v>
      </c>
      <c r="K2" s="48"/>
      <c r="L2" s="48"/>
      <c r="M2" s="48"/>
      <c r="N2" s="48"/>
      <c r="O2" s="48"/>
      <c r="P2" s="48"/>
      <c r="Q2" s="49"/>
      <c r="Z2" s="47" t="s">
        <v>44</v>
      </c>
      <c r="AA2" s="48"/>
      <c r="AB2" s="48"/>
      <c r="AC2" s="48"/>
      <c r="AD2" s="48"/>
      <c r="AE2" s="48"/>
      <c r="AF2" s="49"/>
      <c r="AG2" s="47" t="str">
        <f>AN1</f>
        <v>Modulo : 3-4-3</v>
      </c>
      <c r="AH2" s="48"/>
      <c r="AI2" s="48"/>
      <c r="AJ2" s="48"/>
      <c r="AK2" s="48"/>
      <c r="AL2" s="48"/>
      <c r="AM2" s="48"/>
      <c r="AN2" s="49"/>
    </row>
    <row r="3" spans="1:40" ht="15.75" thickBot="1">
      <c r="A3" s="41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2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3"/>
      <c r="C4" s="17" t="s">
        <v>3</v>
      </c>
      <c r="D4" s="40" t="s">
        <v>94</v>
      </c>
      <c r="E4" s="18">
        <v>6.5</v>
      </c>
      <c r="F4" s="18"/>
      <c r="G4" s="18"/>
      <c r="H4" s="18"/>
      <c r="I4" s="18"/>
      <c r="J4" s="18"/>
      <c r="K4" s="19">
        <f>IF(AND(C4="P",H4=0),(IF(E4&gt;=6.5,0.5,0)+IF(E4&gt;=7,0.5,0)+IF(E4&gt;=7.5,0.5,0)+IF(E4&gt;=8,0.5,0)),0)</f>
        <v>0.5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7</v>
      </c>
      <c r="R4" s="5"/>
      <c r="S4" s="5"/>
      <c r="T4" s="43"/>
      <c r="Z4" s="17" t="s">
        <v>3</v>
      </c>
      <c r="AA4" s="4" t="s">
        <v>94</v>
      </c>
      <c r="AB4" s="18">
        <v>6.5</v>
      </c>
      <c r="AC4" s="18"/>
      <c r="AD4" s="18"/>
      <c r="AE4" s="18"/>
      <c r="AF4" s="18"/>
      <c r="AG4" s="18"/>
      <c r="AH4" s="19">
        <f>IF(AND(Z4="P",AE4=0),(IF(AB4&gt;=6.5,0.5,0)+IF(AB4&gt;=7,0.5,0)+IF(AB4&gt;=7.5,0.5,0)+IF(AB4&gt;=8,0.5,0)),0)</f>
        <v>0.5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7</v>
      </c>
    </row>
    <row r="5" spans="1:40" ht="15">
      <c r="A5" s="44"/>
      <c r="C5" s="10" t="s">
        <v>4</v>
      </c>
      <c r="D5" s="40" t="s">
        <v>51</v>
      </c>
      <c r="E5" s="4">
        <v>5.5</v>
      </c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5.5</v>
      </c>
      <c r="N5" s="3">
        <f>IF(C5="DU",E5,"")</f>
      </c>
      <c r="O5" s="3">
        <f t="shared" si="1"/>
      </c>
      <c r="P5" s="3">
        <f t="shared" si="2"/>
      </c>
      <c r="Q5" s="21">
        <f t="shared" si="3"/>
        <v>5.5</v>
      </c>
      <c r="R5" s="5"/>
      <c r="S5" s="5"/>
      <c r="T5" s="44"/>
      <c r="Z5" s="10" t="s">
        <v>4</v>
      </c>
      <c r="AA5" s="4" t="s">
        <v>51</v>
      </c>
      <c r="AB5" s="4">
        <v>5.5</v>
      </c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5.5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5.5</v>
      </c>
    </row>
    <row r="6" spans="1:40" ht="15">
      <c r="A6" s="44"/>
      <c r="C6" s="10" t="s">
        <v>4</v>
      </c>
      <c r="D6" s="40" t="s">
        <v>86</v>
      </c>
      <c r="E6" s="4">
        <v>5.5</v>
      </c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5.5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5.5</v>
      </c>
      <c r="R6" s="5"/>
      <c r="S6" s="5"/>
      <c r="T6" s="44"/>
      <c r="Z6" s="10" t="s">
        <v>4</v>
      </c>
      <c r="AA6" s="4" t="s">
        <v>86</v>
      </c>
      <c r="AB6" s="4">
        <v>5.5</v>
      </c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5.5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5.5</v>
      </c>
    </row>
    <row r="7" spans="1:40" ht="15">
      <c r="A7" s="44"/>
      <c r="C7" s="10" t="s">
        <v>4</v>
      </c>
      <c r="D7" s="40" t="s">
        <v>96</v>
      </c>
      <c r="E7" s="4">
        <v>5</v>
      </c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5</v>
      </c>
      <c r="N7" s="3">
        <f t="shared" si="12"/>
      </c>
      <c r="O7" s="3">
        <f t="shared" si="1"/>
      </c>
      <c r="P7" s="3">
        <f t="shared" si="2"/>
      </c>
      <c r="Q7" s="21">
        <f t="shared" si="3"/>
        <v>5</v>
      </c>
      <c r="R7" s="5"/>
      <c r="S7" s="5"/>
      <c r="T7" s="44"/>
      <c r="W7" s="2">
        <f>COUNTIF(Z4:Z21,"DU")</f>
        <v>0</v>
      </c>
      <c r="Z7" s="10" t="s">
        <v>4</v>
      </c>
      <c r="AA7" s="4" t="s">
        <v>136</v>
      </c>
      <c r="AB7" s="4">
        <v>4</v>
      </c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4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4</v>
      </c>
    </row>
    <row r="8" spans="1:40" ht="15">
      <c r="A8" s="44"/>
      <c r="C8" s="10" t="s">
        <v>5</v>
      </c>
      <c r="D8" s="40" t="s">
        <v>107</v>
      </c>
      <c r="E8" s="4">
        <v>7</v>
      </c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7</v>
      </c>
      <c r="P8" s="3">
        <f t="shared" si="2"/>
      </c>
      <c r="Q8" s="21">
        <f t="shared" si="3"/>
        <v>7</v>
      </c>
      <c r="R8" s="5"/>
      <c r="S8" s="5"/>
      <c r="T8" s="44"/>
      <c r="W8" s="2">
        <f>COUNTIF(Z5:Z22,"CU")</f>
        <v>0</v>
      </c>
      <c r="Z8" s="10" t="s">
        <v>5</v>
      </c>
      <c r="AA8" s="4" t="s">
        <v>137</v>
      </c>
      <c r="AB8" s="4">
        <v>7.5</v>
      </c>
      <c r="AC8" s="4"/>
      <c r="AD8" s="4"/>
      <c r="AE8" s="4"/>
      <c r="AF8" s="4"/>
      <c r="AG8" s="4">
        <v>1</v>
      </c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7.5</v>
      </c>
      <c r="AM8" s="3">
        <f t="shared" si="5"/>
      </c>
      <c r="AN8" s="21">
        <f t="shared" si="11"/>
        <v>8.5</v>
      </c>
    </row>
    <row r="9" spans="1:40" ht="15">
      <c r="A9" s="44"/>
      <c r="C9" s="10" t="s">
        <v>5</v>
      </c>
      <c r="D9" s="40" t="s">
        <v>60</v>
      </c>
      <c r="E9" s="4">
        <v>8</v>
      </c>
      <c r="F9" s="4"/>
      <c r="G9" s="4"/>
      <c r="H9" s="4">
        <v>6</v>
      </c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8</v>
      </c>
      <c r="P9" s="3">
        <f t="shared" si="2"/>
      </c>
      <c r="Q9" s="21">
        <f t="shared" si="3"/>
        <v>14</v>
      </c>
      <c r="R9" s="5"/>
      <c r="S9" s="5"/>
      <c r="T9" s="44"/>
      <c r="W9" s="2">
        <f>SUM(W7:W8)</f>
        <v>0</v>
      </c>
      <c r="Z9" s="10" t="s">
        <v>5</v>
      </c>
      <c r="AA9" s="4" t="s">
        <v>54</v>
      </c>
      <c r="AB9" s="4">
        <v>6.5</v>
      </c>
      <c r="AC9" s="4"/>
      <c r="AD9" s="4"/>
      <c r="AE9" s="4"/>
      <c r="AF9" s="4"/>
      <c r="AG9" s="4">
        <v>1</v>
      </c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6.5</v>
      </c>
      <c r="AM9" s="3">
        <f t="shared" si="5"/>
      </c>
      <c r="AN9" s="21">
        <f t="shared" si="11"/>
        <v>7.5</v>
      </c>
    </row>
    <row r="10" spans="1:40" ht="15">
      <c r="A10" s="44"/>
      <c r="C10" s="10" t="s">
        <v>5</v>
      </c>
      <c r="D10" s="40" t="s">
        <v>81</v>
      </c>
      <c r="E10" s="4">
        <v>5</v>
      </c>
      <c r="F10" s="4"/>
      <c r="G10" s="4"/>
      <c r="H10" s="4"/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5</v>
      </c>
      <c r="P10" s="3">
        <f t="shared" si="2"/>
      </c>
      <c r="Q10" s="21">
        <f t="shared" si="3"/>
        <v>5</v>
      </c>
      <c r="R10" s="5"/>
      <c r="S10" s="5"/>
      <c r="T10" s="44"/>
      <c r="Z10" s="10" t="s">
        <v>5</v>
      </c>
      <c r="AA10" s="4" t="s">
        <v>60</v>
      </c>
      <c r="AB10" s="4">
        <v>8</v>
      </c>
      <c r="AC10" s="4"/>
      <c r="AD10" s="4"/>
      <c r="AE10" s="4">
        <v>6</v>
      </c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8</v>
      </c>
      <c r="AM10" s="3">
        <f t="shared" si="5"/>
      </c>
      <c r="AN10" s="21">
        <f t="shared" si="11"/>
        <v>14</v>
      </c>
    </row>
    <row r="11" spans="1:40" ht="15">
      <c r="A11" s="44"/>
      <c r="C11" s="10" t="s">
        <v>5</v>
      </c>
      <c r="D11" s="40" t="s">
        <v>108</v>
      </c>
      <c r="E11" s="4">
        <v>7</v>
      </c>
      <c r="F11" s="4"/>
      <c r="G11" s="4"/>
      <c r="H11" s="4">
        <v>3</v>
      </c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7</v>
      </c>
      <c r="P11" s="3">
        <f t="shared" si="2"/>
      </c>
      <c r="Q11" s="21">
        <f t="shared" si="3"/>
        <v>10</v>
      </c>
      <c r="R11" s="5"/>
      <c r="S11" s="5"/>
      <c r="T11" s="44"/>
      <c r="Z11" s="10" t="s">
        <v>5</v>
      </c>
      <c r="AA11" s="4" t="s">
        <v>111</v>
      </c>
      <c r="AB11" s="4">
        <v>5.5</v>
      </c>
      <c r="AC11" s="4"/>
      <c r="AD11" s="4"/>
      <c r="AE11" s="4"/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5.5</v>
      </c>
      <c r="AM11" s="3">
        <f t="shared" si="5"/>
      </c>
      <c r="AN11" s="21">
        <f t="shared" si="11"/>
        <v>5.5</v>
      </c>
    </row>
    <row r="12" spans="1:40" ht="15">
      <c r="A12" s="44"/>
      <c r="C12" s="10" t="s">
        <v>6</v>
      </c>
      <c r="D12" s="40" t="s">
        <v>63</v>
      </c>
      <c r="E12" s="4">
        <v>6.5</v>
      </c>
      <c r="F12" s="4"/>
      <c r="G12" s="4"/>
      <c r="H12" s="4">
        <v>3</v>
      </c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9.5</v>
      </c>
      <c r="R12" s="5"/>
      <c r="S12" s="5"/>
      <c r="T12" s="44"/>
      <c r="Z12" s="10" t="s">
        <v>6</v>
      </c>
      <c r="AA12" s="4" t="s">
        <v>138</v>
      </c>
      <c r="AB12" s="4">
        <v>5</v>
      </c>
      <c r="AC12" s="4"/>
      <c r="AD12" s="4"/>
      <c r="AE12" s="4"/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5</v>
      </c>
    </row>
    <row r="13" spans="1:40" ht="15">
      <c r="A13" s="44"/>
      <c r="C13" s="10" t="s">
        <v>6</v>
      </c>
      <c r="D13" s="40" t="s">
        <v>68</v>
      </c>
      <c r="E13" s="4">
        <v>5.5</v>
      </c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5.5</v>
      </c>
      <c r="R13" s="5"/>
      <c r="S13" s="5"/>
      <c r="T13" s="44"/>
      <c r="Z13" s="10" t="s">
        <v>6</v>
      </c>
      <c r="AA13" s="4" t="s">
        <v>63</v>
      </c>
      <c r="AB13" s="4">
        <v>6.5</v>
      </c>
      <c r="AC13" s="4"/>
      <c r="AD13" s="4"/>
      <c r="AE13" s="4">
        <v>3</v>
      </c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9.5</v>
      </c>
    </row>
    <row r="14" spans="1:40" ht="15">
      <c r="A14" s="44"/>
      <c r="C14" s="10" t="s">
        <v>6</v>
      </c>
      <c r="D14" s="40" t="s">
        <v>57</v>
      </c>
      <c r="E14" s="4">
        <v>7.5</v>
      </c>
      <c r="F14" s="4">
        <v>-0.5</v>
      </c>
      <c r="G14" s="4"/>
      <c r="H14" s="4">
        <v>6</v>
      </c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13</v>
      </c>
      <c r="R14" s="5"/>
      <c r="S14" s="5"/>
      <c r="T14" s="44"/>
      <c r="Z14" s="10" t="s">
        <v>6</v>
      </c>
      <c r="AA14" s="4" t="s">
        <v>126</v>
      </c>
      <c r="AB14" s="4">
        <v>8</v>
      </c>
      <c r="AC14" s="4">
        <v>-0.5</v>
      </c>
      <c r="AD14" s="4"/>
      <c r="AE14" s="4">
        <v>6</v>
      </c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13.5</v>
      </c>
    </row>
    <row r="15" spans="1:40" ht="15">
      <c r="A15" s="44"/>
      <c r="C15" s="10" t="s">
        <v>33</v>
      </c>
      <c r="D15" s="40" t="s">
        <v>100</v>
      </c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4"/>
      <c r="Z15" s="10" t="s">
        <v>33</v>
      </c>
      <c r="AA15" s="4" t="s">
        <v>100</v>
      </c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4"/>
      <c r="C16" s="10" t="s">
        <v>33</v>
      </c>
      <c r="D16" s="40" t="s">
        <v>109</v>
      </c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4"/>
      <c r="Z16" s="10" t="s">
        <v>33</v>
      </c>
      <c r="AA16" s="4" t="s">
        <v>139</v>
      </c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4"/>
      <c r="C17" s="10" t="s">
        <v>33</v>
      </c>
      <c r="D17" s="40" t="s">
        <v>110</v>
      </c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4"/>
      <c r="Z17" s="10" t="s">
        <v>33</v>
      </c>
      <c r="AA17" s="4" t="s">
        <v>140</v>
      </c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4"/>
      <c r="C18" s="10" t="s">
        <v>33</v>
      </c>
      <c r="D18" s="40" t="s">
        <v>111</v>
      </c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44"/>
      <c r="Z18" s="10" t="s">
        <v>33</v>
      </c>
      <c r="AA18" s="4" t="s">
        <v>93</v>
      </c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4"/>
      <c r="C19" s="10" t="s">
        <v>33</v>
      </c>
      <c r="D19" s="40" t="s">
        <v>112</v>
      </c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4"/>
      <c r="Z19" s="10" t="s">
        <v>33</v>
      </c>
      <c r="AA19" s="4" t="s">
        <v>141</v>
      </c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4"/>
      <c r="C20" s="10" t="s">
        <v>33</v>
      </c>
      <c r="D20" s="40" t="s">
        <v>113</v>
      </c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44"/>
      <c r="Z20" s="10" t="s">
        <v>33</v>
      </c>
      <c r="AA20" s="4" t="s">
        <v>103</v>
      </c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1:40" ht="15.75" thickBot="1">
      <c r="A21" s="44"/>
      <c r="C21" s="26" t="s">
        <v>33</v>
      </c>
      <c r="D21" s="40" t="s">
        <v>114</v>
      </c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4"/>
      <c r="Z21" s="26" t="s">
        <v>33</v>
      </c>
      <c r="AA21" s="4" t="s">
        <v>142</v>
      </c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4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4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1:40" ht="15">
      <c r="A23" s="44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0</v>
      </c>
      <c r="R23" s="5"/>
      <c r="S23" s="5"/>
      <c r="T23" s="44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0</v>
      </c>
    </row>
    <row r="24" spans="1:40" ht="17.25" customHeight="1" thickBot="1">
      <c r="A24" s="45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5.333333333333333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5</v>
      </c>
      <c r="AF31" s="2">
        <f>SUM(AF32:AF44)</f>
        <v>5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27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-0.5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5</v>
      </c>
      <c r="AF37" s="2">
        <f t="shared" si="18"/>
        <v>5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86.5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85</v>
      </c>
    </row>
    <row r="48" spans="18:25" ht="15.75" thickBot="1">
      <c r="R48" s="31">
        <f>Y48</f>
        <v>87</v>
      </c>
      <c r="S48" s="30" t="str">
        <f>CONCATENATE(U48,"-",U49)</f>
        <v>5-5</v>
      </c>
      <c r="T48" s="32">
        <f>Y49</f>
        <v>85.5</v>
      </c>
      <c r="U48" s="2">
        <f>SUM(V48:X48)</f>
        <v>5</v>
      </c>
      <c r="V48" s="2">
        <f>IF(AND(Y49&lt;59,Y48&gt;=62),1,0)</f>
        <v>0</v>
      </c>
      <c r="W48" s="2">
        <f>IF((Y48-10)&gt;=Y49,1,0)</f>
        <v>0</v>
      </c>
      <c r="X48" s="2">
        <f>AE31</f>
        <v>5</v>
      </c>
      <c r="Y48" s="2">
        <f>SUM(Q4:Q24)</f>
        <v>87</v>
      </c>
    </row>
    <row r="49" spans="18:25" ht="15">
      <c r="R49" s="5"/>
      <c r="S49" s="5"/>
      <c r="U49" s="2">
        <f>SUM(V49:X49)</f>
        <v>5</v>
      </c>
      <c r="V49" s="2">
        <f>IF(AND(Y48&lt;59,Y49&gt;=62),1,0)</f>
        <v>0</v>
      </c>
      <c r="W49" s="2">
        <f>IF((Y49-10)&gt;=Y48,1,0)</f>
        <v>0</v>
      </c>
      <c r="X49" s="2">
        <f>AF31</f>
        <v>5</v>
      </c>
      <c r="Y49" s="2">
        <f>SUM(AN4:AN23)</f>
        <v>85.5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5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27.5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0.5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C4:C21 Z4:Z21">
    <cfRule type="expression" priority="1" dxfId="0">
      <formula>$C$35&lt;&gt;7</formula>
    </cfRule>
  </conditionalFormatting>
  <conditionalFormatting sqref="C4:C21 Z4:Z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2">
      <selection activeCell="AG10" sqref="AG10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7" t="s">
        <v>43</v>
      </c>
      <c r="D2" s="48"/>
      <c r="E2" s="48"/>
      <c r="F2" s="48"/>
      <c r="G2" s="48"/>
      <c r="H2" s="48"/>
      <c r="I2" s="49"/>
      <c r="J2" s="47" t="str">
        <f>Q1</f>
        <v>Modulo : 3-4-3</v>
      </c>
      <c r="K2" s="48"/>
      <c r="L2" s="48"/>
      <c r="M2" s="48"/>
      <c r="N2" s="48"/>
      <c r="O2" s="48"/>
      <c r="P2" s="48"/>
      <c r="Q2" s="49"/>
      <c r="Z2" s="47" t="s">
        <v>44</v>
      </c>
      <c r="AA2" s="48"/>
      <c r="AB2" s="48"/>
      <c r="AC2" s="48"/>
      <c r="AD2" s="48"/>
      <c r="AE2" s="48"/>
      <c r="AF2" s="49"/>
      <c r="AG2" s="47" t="str">
        <f>AN1</f>
        <v>Modulo : 3-4-3</v>
      </c>
      <c r="AH2" s="48"/>
      <c r="AI2" s="48"/>
      <c r="AJ2" s="48"/>
      <c r="AK2" s="48"/>
      <c r="AL2" s="48"/>
      <c r="AM2" s="48"/>
      <c r="AN2" s="49"/>
    </row>
    <row r="3" spans="1:40" ht="15.75" thickBot="1">
      <c r="A3" s="41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2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3"/>
      <c r="C4" s="17" t="s">
        <v>3</v>
      </c>
      <c r="D4" s="40" t="s">
        <v>94</v>
      </c>
      <c r="E4" s="18">
        <v>6.5</v>
      </c>
      <c r="F4" s="18"/>
      <c r="G4" s="18"/>
      <c r="H4" s="18"/>
      <c r="I4" s="18"/>
      <c r="J4" s="18"/>
      <c r="K4" s="19">
        <f>IF(AND(C4="P",H4=0),(IF(E4&gt;=6.5,0.5,0)+IF(E4&gt;=7,0.5,0)+IF(E4&gt;=7.5,0.5,0)+IF(E4&gt;=8,0.5,0)),0)</f>
        <v>0.5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7</v>
      </c>
      <c r="R4" s="5"/>
      <c r="S4" s="5"/>
      <c r="T4" s="43"/>
      <c r="Z4" s="17" t="s">
        <v>3</v>
      </c>
      <c r="AA4" s="4" t="s">
        <v>75</v>
      </c>
      <c r="AB4" s="18">
        <v>6</v>
      </c>
      <c r="AC4" s="18"/>
      <c r="AD4" s="18"/>
      <c r="AE4" s="18"/>
      <c r="AF4" s="18">
        <v>-1</v>
      </c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5</v>
      </c>
    </row>
    <row r="5" spans="1:40" ht="15">
      <c r="A5" s="44"/>
      <c r="C5" s="10" t="s">
        <v>4</v>
      </c>
      <c r="D5" s="40" t="s">
        <v>51</v>
      </c>
      <c r="E5" s="4">
        <v>5.5</v>
      </c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5.5</v>
      </c>
      <c r="N5" s="3">
        <f>IF(C5="DU",E5,"")</f>
      </c>
      <c r="O5" s="3">
        <f t="shared" si="1"/>
      </c>
      <c r="P5" s="3">
        <f t="shared" si="2"/>
      </c>
      <c r="Q5" s="21">
        <f t="shared" si="3"/>
        <v>5.5</v>
      </c>
      <c r="R5" s="5"/>
      <c r="S5" s="5"/>
      <c r="T5" s="44"/>
      <c r="Z5" s="10" t="s">
        <v>4</v>
      </c>
      <c r="AA5" s="4" t="s">
        <v>51</v>
      </c>
      <c r="AB5" s="4">
        <v>5.5</v>
      </c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5.5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5.5</v>
      </c>
    </row>
    <row r="6" spans="1:40" ht="15">
      <c r="A6" s="44"/>
      <c r="C6" s="10" t="s">
        <v>4</v>
      </c>
      <c r="D6" s="40" t="s">
        <v>52</v>
      </c>
      <c r="E6" s="4">
        <v>6</v>
      </c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6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6</v>
      </c>
      <c r="R6" s="5"/>
      <c r="S6" s="5"/>
      <c r="T6" s="44"/>
      <c r="Z6" s="10" t="s">
        <v>4</v>
      </c>
      <c r="AA6" s="4" t="s">
        <v>76</v>
      </c>
      <c r="AB6" s="4">
        <v>6</v>
      </c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6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6</v>
      </c>
    </row>
    <row r="7" spans="1:40" ht="15">
      <c r="A7" s="44"/>
      <c r="C7" s="10" t="s">
        <v>4</v>
      </c>
      <c r="D7" s="40" t="s">
        <v>59</v>
      </c>
      <c r="E7" s="4">
        <v>6</v>
      </c>
      <c r="F7" s="4"/>
      <c r="G7" s="4"/>
      <c r="H7" s="4"/>
      <c r="I7" s="4">
        <v>-2</v>
      </c>
      <c r="J7" s="4"/>
      <c r="K7" s="1">
        <f t="shared" si="6"/>
        <v>0</v>
      </c>
      <c r="L7" s="1">
        <f t="shared" si="0"/>
        <v>0</v>
      </c>
      <c r="M7" s="3">
        <f t="shared" si="7"/>
        <v>6</v>
      </c>
      <c r="N7" s="3">
        <f t="shared" si="12"/>
      </c>
      <c r="O7" s="3">
        <f t="shared" si="1"/>
      </c>
      <c r="P7" s="3">
        <f t="shared" si="2"/>
      </c>
      <c r="Q7" s="21">
        <f t="shared" si="3"/>
        <v>4</v>
      </c>
      <c r="R7" s="5"/>
      <c r="S7" s="5"/>
      <c r="T7" s="44"/>
      <c r="W7" s="2">
        <f>COUNTIF(Z4:Z21,"DU")</f>
        <v>0</v>
      </c>
      <c r="Z7" s="10" t="s">
        <v>4</v>
      </c>
      <c r="AA7" s="4" t="s">
        <v>77</v>
      </c>
      <c r="AB7" s="4">
        <v>4</v>
      </c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4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4</v>
      </c>
    </row>
    <row r="8" spans="1:40" ht="15">
      <c r="A8" s="44"/>
      <c r="C8" s="10" t="s">
        <v>5</v>
      </c>
      <c r="D8" s="40" t="s">
        <v>60</v>
      </c>
      <c r="E8" s="4">
        <v>8</v>
      </c>
      <c r="F8" s="4"/>
      <c r="G8" s="4"/>
      <c r="H8" s="4">
        <v>6</v>
      </c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8</v>
      </c>
      <c r="P8" s="3">
        <f t="shared" si="2"/>
      </c>
      <c r="Q8" s="21">
        <f t="shared" si="3"/>
        <v>14</v>
      </c>
      <c r="R8" s="5"/>
      <c r="S8" s="5"/>
      <c r="T8" s="44"/>
      <c r="W8" s="2">
        <f>COUNTIF(Z5:Z22,"CU")</f>
        <v>0</v>
      </c>
      <c r="Z8" s="10" t="s">
        <v>5</v>
      </c>
      <c r="AA8" s="4" t="s">
        <v>60</v>
      </c>
      <c r="AB8" s="4">
        <v>8</v>
      </c>
      <c r="AC8" s="4"/>
      <c r="AD8" s="4"/>
      <c r="AE8" s="4">
        <v>6</v>
      </c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8</v>
      </c>
      <c r="AM8" s="3">
        <f t="shared" si="5"/>
      </c>
      <c r="AN8" s="21">
        <f t="shared" si="11"/>
        <v>14</v>
      </c>
    </row>
    <row r="9" spans="1:40" ht="15">
      <c r="A9" s="44"/>
      <c r="C9" s="10" t="s">
        <v>5</v>
      </c>
      <c r="D9" s="40" t="s">
        <v>81</v>
      </c>
      <c r="E9" s="4">
        <v>5</v>
      </c>
      <c r="F9" s="4"/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5</v>
      </c>
      <c r="P9" s="3">
        <f t="shared" si="2"/>
      </c>
      <c r="Q9" s="21">
        <f t="shared" si="3"/>
        <v>5</v>
      </c>
      <c r="R9" s="5"/>
      <c r="S9" s="5"/>
      <c r="T9" s="44"/>
      <c r="W9" s="2">
        <f>SUM(W7:W8)</f>
        <v>0</v>
      </c>
      <c r="Z9" s="10" t="s">
        <v>5</v>
      </c>
      <c r="AA9" s="4" t="s">
        <v>54</v>
      </c>
      <c r="AB9" s="4">
        <v>6.5</v>
      </c>
      <c r="AC9" s="4"/>
      <c r="AD9" s="4"/>
      <c r="AE9" s="4"/>
      <c r="AF9" s="4"/>
      <c r="AG9" s="4">
        <v>1</v>
      </c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6.5</v>
      </c>
      <c r="AM9" s="3">
        <f t="shared" si="5"/>
      </c>
      <c r="AN9" s="21">
        <f t="shared" si="11"/>
        <v>7.5</v>
      </c>
    </row>
    <row r="10" spans="1:40" ht="15">
      <c r="A10" s="44"/>
      <c r="C10" s="10" t="s">
        <v>5</v>
      </c>
      <c r="D10" s="40" t="s">
        <v>143</v>
      </c>
      <c r="E10" s="4">
        <v>7.5</v>
      </c>
      <c r="F10" s="4"/>
      <c r="G10" s="4"/>
      <c r="H10" s="4"/>
      <c r="I10" s="4"/>
      <c r="J10" s="4">
        <v>2</v>
      </c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7.5</v>
      </c>
      <c r="P10" s="3">
        <f t="shared" si="2"/>
      </c>
      <c r="Q10" s="21">
        <f t="shared" si="3"/>
        <v>9.5</v>
      </c>
      <c r="R10" s="5"/>
      <c r="S10" s="5"/>
      <c r="T10" s="44"/>
      <c r="Z10" s="10" t="s">
        <v>5</v>
      </c>
      <c r="AA10" s="4" t="s">
        <v>56</v>
      </c>
      <c r="AB10" s="4">
        <v>7</v>
      </c>
      <c r="AC10" s="4"/>
      <c r="AD10" s="4"/>
      <c r="AE10" s="4">
        <v>3</v>
      </c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7</v>
      </c>
      <c r="AM10" s="3">
        <f t="shared" si="5"/>
      </c>
      <c r="AN10" s="21">
        <f t="shared" si="11"/>
        <v>10</v>
      </c>
    </row>
    <row r="11" spans="1:40" ht="15">
      <c r="A11" s="44"/>
      <c r="C11" s="10" t="s">
        <v>5</v>
      </c>
      <c r="D11" s="40" t="s">
        <v>56</v>
      </c>
      <c r="E11" s="4">
        <v>7</v>
      </c>
      <c r="F11" s="4"/>
      <c r="G11" s="4"/>
      <c r="H11" s="4">
        <v>3</v>
      </c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7</v>
      </c>
      <c r="P11" s="3">
        <f t="shared" si="2"/>
      </c>
      <c r="Q11" s="21">
        <f t="shared" si="3"/>
        <v>10</v>
      </c>
      <c r="R11" s="5"/>
      <c r="S11" s="5"/>
      <c r="T11" s="44"/>
      <c r="Z11" s="10" t="s">
        <v>5</v>
      </c>
      <c r="AA11" s="4" t="s">
        <v>62</v>
      </c>
      <c r="AB11" s="4">
        <v>7</v>
      </c>
      <c r="AC11" s="4"/>
      <c r="AD11" s="4"/>
      <c r="AE11" s="4">
        <v>3</v>
      </c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7</v>
      </c>
      <c r="AM11" s="3">
        <f t="shared" si="5"/>
      </c>
      <c r="AN11" s="21">
        <f t="shared" si="11"/>
        <v>10</v>
      </c>
    </row>
    <row r="12" spans="1:40" ht="15">
      <c r="A12" s="44"/>
      <c r="C12" s="10" t="s">
        <v>6</v>
      </c>
      <c r="D12" s="40" t="s">
        <v>57</v>
      </c>
      <c r="E12" s="4">
        <v>7.5</v>
      </c>
      <c r="F12" s="4">
        <v>-0.5</v>
      </c>
      <c r="G12" s="4"/>
      <c r="H12" s="4">
        <v>6</v>
      </c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13</v>
      </c>
      <c r="R12" s="5"/>
      <c r="S12" s="5"/>
      <c r="T12" s="44"/>
      <c r="Z12" s="10" t="s">
        <v>6</v>
      </c>
      <c r="AA12" s="4" t="s">
        <v>57</v>
      </c>
      <c r="AB12" s="4">
        <v>7.5</v>
      </c>
      <c r="AC12" s="4">
        <v>-0.5</v>
      </c>
      <c r="AD12" s="4"/>
      <c r="AE12" s="4">
        <v>6</v>
      </c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13</v>
      </c>
    </row>
    <row r="13" spans="1:40" ht="15">
      <c r="A13" s="44"/>
      <c r="C13" s="10" t="s">
        <v>6</v>
      </c>
      <c r="D13" s="40" t="s">
        <v>73</v>
      </c>
      <c r="E13" s="4">
        <v>7</v>
      </c>
      <c r="F13" s="4"/>
      <c r="G13" s="4"/>
      <c r="H13" s="4">
        <v>3</v>
      </c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10</v>
      </c>
      <c r="R13" s="5"/>
      <c r="S13" s="5"/>
      <c r="T13" s="44"/>
      <c r="Z13" s="10" t="s">
        <v>6</v>
      </c>
      <c r="AA13" s="4" t="s">
        <v>78</v>
      </c>
      <c r="AB13" s="4">
        <v>5.5</v>
      </c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5.5</v>
      </c>
    </row>
    <row r="14" spans="1:40" ht="15">
      <c r="A14" s="44"/>
      <c r="C14" s="10" t="s">
        <v>6</v>
      </c>
      <c r="D14" s="40" t="s">
        <v>68</v>
      </c>
      <c r="E14" s="4">
        <v>5.5</v>
      </c>
      <c r="F14" s="4"/>
      <c r="G14" s="4"/>
      <c r="H14" s="4"/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5.5</v>
      </c>
      <c r="R14" s="5"/>
      <c r="S14" s="5"/>
      <c r="T14" s="44"/>
      <c r="Z14" s="10" t="s">
        <v>6</v>
      </c>
      <c r="AA14" s="4" t="s">
        <v>63</v>
      </c>
      <c r="AB14" s="4">
        <v>6.5</v>
      </c>
      <c r="AC14" s="4"/>
      <c r="AD14" s="4"/>
      <c r="AE14" s="4">
        <v>3</v>
      </c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9.5</v>
      </c>
    </row>
    <row r="15" spans="1:40" ht="15">
      <c r="A15" s="44"/>
      <c r="C15" s="10" t="s">
        <v>33</v>
      </c>
      <c r="D15" s="40" t="s">
        <v>100</v>
      </c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4"/>
      <c r="Z15" s="10" t="s">
        <v>33</v>
      </c>
      <c r="AA15" s="4" t="s">
        <v>79</v>
      </c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4"/>
      <c r="C16" s="10" t="s">
        <v>33</v>
      </c>
      <c r="D16" s="40" t="s">
        <v>117</v>
      </c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4"/>
      <c r="Z16" s="10" t="s">
        <v>33</v>
      </c>
      <c r="AA16" s="4" t="s">
        <v>80</v>
      </c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4"/>
      <c r="C17" s="10" t="s">
        <v>33</v>
      </c>
      <c r="D17" s="40" t="s">
        <v>144</v>
      </c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4"/>
      <c r="Z17" s="10" t="s">
        <v>33</v>
      </c>
      <c r="AA17" s="4" t="s">
        <v>84</v>
      </c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4"/>
      <c r="C18" s="10" t="s">
        <v>33</v>
      </c>
      <c r="D18" s="40" t="s">
        <v>62</v>
      </c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44"/>
      <c r="Z18" s="10" t="s">
        <v>33</v>
      </c>
      <c r="AA18" s="4" t="s">
        <v>81</v>
      </c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4"/>
      <c r="C19" s="10" t="s">
        <v>33</v>
      </c>
      <c r="D19" s="40" t="s">
        <v>93</v>
      </c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4"/>
      <c r="Z19" s="10" t="s">
        <v>33</v>
      </c>
      <c r="AA19" s="4" t="s">
        <v>82</v>
      </c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4"/>
      <c r="C20" s="10" t="s">
        <v>33</v>
      </c>
      <c r="D20" s="40" t="s">
        <v>63</v>
      </c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44"/>
      <c r="Z20" s="10" t="s">
        <v>33</v>
      </c>
      <c r="AA20" s="4" t="s">
        <v>58</v>
      </c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1:40" ht="15.75" thickBot="1">
      <c r="A21" s="44"/>
      <c r="C21" s="26" t="s">
        <v>33</v>
      </c>
      <c r="D21" s="40" t="s">
        <v>98</v>
      </c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4"/>
      <c r="Z21" s="26" t="s">
        <v>33</v>
      </c>
      <c r="AA21" s="4" t="s">
        <v>83</v>
      </c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4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4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1:40" ht="15">
      <c r="A23" s="44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-0.5</v>
      </c>
      <c r="R23" s="5"/>
      <c r="S23" s="5"/>
      <c r="T23" s="44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0.5</v>
      </c>
    </row>
    <row r="24" spans="1:40" ht="17.25" customHeight="1" thickBot="1">
      <c r="A24" s="45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5.833333333333333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6</v>
      </c>
      <c r="AF31" s="2">
        <f>SUM(AF32:AF44)</f>
        <v>6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27.5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-1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-0.5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6</v>
      </c>
      <c r="AF38" s="2">
        <f t="shared" si="18"/>
        <v>6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89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90</v>
      </c>
    </row>
    <row r="48" spans="18:25" ht="15.75" thickBot="1">
      <c r="R48" s="31">
        <f>Y48</f>
        <v>89</v>
      </c>
      <c r="S48" s="30" t="str">
        <f>CONCATENATE(U48,"-",U49)</f>
        <v>6-6</v>
      </c>
      <c r="T48" s="32">
        <f>Y49</f>
        <v>90.5</v>
      </c>
      <c r="U48" s="2">
        <f>SUM(V48:X48)</f>
        <v>6</v>
      </c>
      <c r="V48" s="2">
        <f>IF(AND(Y49&lt;59,Y48&gt;=62),1,0)</f>
        <v>0</v>
      </c>
      <c r="W48" s="2">
        <f>IF((Y48-10)&gt;=Y49,1,0)</f>
        <v>0</v>
      </c>
      <c r="X48" s="2">
        <f>AE31</f>
        <v>6</v>
      </c>
      <c r="Y48" s="2">
        <f>SUM(Q4:Q24)</f>
        <v>89</v>
      </c>
    </row>
    <row r="49" spans="18:25" ht="15">
      <c r="R49" s="5"/>
      <c r="S49" s="5"/>
      <c r="U49" s="2">
        <f>SUM(V49:X49)</f>
        <v>6</v>
      </c>
      <c r="V49" s="2">
        <f>IF(AND(Y48&lt;59,Y49&gt;=62),1,0)</f>
        <v>0</v>
      </c>
      <c r="W49" s="2">
        <f>IF((Y49-10)&gt;=Y48,1,0)</f>
        <v>0</v>
      </c>
      <c r="X49" s="2">
        <f>AF31</f>
        <v>6</v>
      </c>
      <c r="Y49" s="2">
        <f>SUM(AN4:AN23)</f>
        <v>90.5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5.166666666666667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0.5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28.5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1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C4:C21 Z4:Z21">
    <cfRule type="expression" priority="1" dxfId="0">
      <formula>$C$35&lt;&gt;7</formula>
    </cfRule>
  </conditionalFormatting>
  <conditionalFormatting sqref="C4:C21 Z4:Z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2">
      <selection activeCell="J12" sqref="J12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7" t="s">
        <v>43</v>
      </c>
      <c r="D2" s="48"/>
      <c r="E2" s="48"/>
      <c r="F2" s="48"/>
      <c r="G2" s="48"/>
      <c r="H2" s="48"/>
      <c r="I2" s="49"/>
      <c r="J2" s="47" t="str">
        <f>Q1</f>
        <v>Modulo : 3-4-3</v>
      </c>
      <c r="K2" s="48"/>
      <c r="L2" s="48"/>
      <c r="M2" s="48"/>
      <c r="N2" s="48"/>
      <c r="O2" s="48"/>
      <c r="P2" s="48"/>
      <c r="Q2" s="49"/>
      <c r="Z2" s="47" t="s">
        <v>44</v>
      </c>
      <c r="AA2" s="48"/>
      <c r="AB2" s="48"/>
      <c r="AC2" s="48"/>
      <c r="AD2" s="48"/>
      <c r="AE2" s="48"/>
      <c r="AF2" s="49"/>
      <c r="AG2" s="47" t="str">
        <f>AN1</f>
        <v>Modulo : 3-4-3</v>
      </c>
      <c r="AH2" s="48"/>
      <c r="AI2" s="48"/>
      <c r="AJ2" s="48"/>
      <c r="AK2" s="48"/>
      <c r="AL2" s="48"/>
      <c r="AM2" s="48"/>
      <c r="AN2" s="49"/>
    </row>
    <row r="3" spans="1:40" ht="15.75" thickBot="1">
      <c r="A3" s="41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2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3"/>
      <c r="C4" s="17" t="s">
        <v>3</v>
      </c>
      <c r="D4" s="40" t="s">
        <v>50</v>
      </c>
      <c r="E4" s="18">
        <v>6.5</v>
      </c>
      <c r="F4" s="18"/>
      <c r="G4" s="18"/>
      <c r="H4" s="18"/>
      <c r="I4" s="18">
        <v>-1</v>
      </c>
      <c r="J4" s="18"/>
      <c r="K4" s="19">
        <f>IF(AND(C4="P",H4=0),(IF(E4&gt;=6.5,0.5,0)+IF(E4&gt;=7,0.5,0)+IF(E4&gt;=7.5,0.5,0)+IF(E4&gt;=8,0.5,0)),0)</f>
        <v>0.5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6</v>
      </c>
      <c r="R4" s="5"/>
      <c r="S4" s="5"/>
      <c r="T4" s="43"/>
      <c r="Z4" s="17" t="s">
        <v>3</v>
      </c>
      <c r="AA4" s="4" t="s">
        <v>75</v>
      </c>
      <c r="AB4" s="18">
        <v>6</v>
      </c>
      <c r="AC4" s="18"/>
      <c r="AD4" s="18"/>
      <c r="AE4" s="18"/>
      <c r="AF4" s="18">
        <v>-1</v>
      </c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5</v>
      </c>
    </row>
    <row r="5" spans="1:40" ht="15">
      <c r="A5" s="44"/>
      <c r="C5" s="10" t="s">
        <v>4</v>
      </c>
      <c r="D5" s="40" t="s">
        <v>59</v>
      </c>
      <c r="E5" s="4">
        <v>6</v>
      </c>
      <c r="F5" s="4"/>
      <c r="G5" s="4"/>
      <c r="H5" s="4"/>
      <c r="I5" s="4">
        <v>-2</v>
      </c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6</v>
      </c>
      <c r="N5" s="3">
        <f>IF(C5="DU",E5,"")</f>
      </c>
      <c r="O5" s="3">
        <f t="shared" si="1"/>
      </c>
      <c r="P5" s="3">
        <f t="shared" si="2"/>
      </c>
      <c r="Q5" s="21">
        <f t="shared" si="3"/>
        <v>4</v>
      </c>
      <c r="R5" s="5"/>
      <c r="S5" s="5"/>
      <c r="T5" s="44"/>
      <c r="Z5" s="10" t="s">
        <v>4</v>
      </c>
      <c r="AA5" s="4" t="s">
        <v>70</v>
      </c>
      <c r="AB5" s="4">
        <v>6</v>
      </c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6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6</v>
      </c>
    </row>
    <row r="6" spans="1:40" ht="15">
      <c r="A6" s="44"/>
      <c r="C6" s="10" t="s">
        <v>4</v>
      </c>
      <c r="D6" s="40" t="s">
        <v>51</v>
      </c>
      <c r="E6" s="4">
        <v>5.5</v>
      </c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5.5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5.5</v>
      </c>
      <c r="R6" s="5"/>
      <c r="S6" s="5"/>
      <c r="T6" s="44"/>
      <c r="Z6" s="10" t="s">
        <v>33</v>
      </c>
      <c r="AA6" s="4" t="s">
        <v>61</v>
      </c>
      <c r="AB6" s="4"/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0</v>
      </c>
    </row>
    <row r="7" spans="1:40" ht="15">
      <c r="A7" s="44"/>
      <c r="C7" s="10" t="s">
        <v>4</v>
      </c>
      <c r="D7" s="40" t="s">
        <v>52</v>
      </c>
      <c r="E7" s="4">
        <v>6</v>
      </c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6</v>
      </c>
      <c r="N7" s="3">
        <f t="shared" si="12"/>
      </c>
      <c r="O7" s="3">
        <f t="shared" si="1"/>
      </c>
      <c r="P7" s="3">
        <f t="shared" si="2"/>
      </c>
      <c r="Q7" s="21">
        <f t="shared" si="3"/>
        <v>6</v>
      </c>
      <c r="R7" s="5"/>
      <c r="S7" s="5"/>
      <c r="T7" s="44"/>
      <c r="W7" s="2">
        <f>COUNTIF(Z4:Z21,"DU")</f>
        <v>0</v>
      </c>
      <c r="Z7" s="10" t="s">
        <v>4</v>
      </c>
      <c r="AA7" s="4" t="s">
        <v>59</v>
      </c>
      <c r="AB7" s="4">
        <v>6</v>
      </c>
      <c r="AC7" s="4"/>
      <c r="AD7" s="4"/>
      <c r="AE7" s="4"/>
      <c r="AF7" s="4">
        <v>-2</v>
      </c>
      <c r="AG7" s="4"/>
      <c r="AH7" s="1">
        <f t="shared" si="8"/>
        <v>0</v>
      </c>
      <c r="AI7" s="1">
        <f t="shared" si="4"/>
        <v>0</v>
      </c>
      <c r="AJ7" s="3">
        <f t="shared" si="9"/>
        <v>6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4</v>
      </c>
    </row>
    <row r="8" spans="1:40" ht="15">
      <c r="A8" s="44"/>
      <c r="C8" s="10" t="s">
        <v>5</v>
      </c>
      <c r="D8" s="40" t="s">
        <v>54</v>
      </c>
      <c r="E8" s="4">
        <v>6.5</v>
      </c>
      <c r="F8" s="4"/>
      <c r="G8" s="4"/>
      <c r="H8" s="4"/>
      <c r="I8" s="4"/>
      <c r="J8" s="4">
        <v>1</v>
      </c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6.5</v>
      </c>
      <c r="P8" s="3">
        <f t="shared" si="2"/>
      </c>
      <c r="Q8" s="21">
        <f t="shared" si="3"/>
        <v>7.5</v>
      </c>
      <c r="R8" s="5"/>
      <c r="S8" s="5"/>
      <c r="T8" s="44"/>
      <c r="W8" s="2">
        <f>COUNTIF(Z5:Z22,"CU")</f>
        <v>0</v>
      </c>
      <c r="Z8" s="10" t="s">
        <v>5</v>
      </c>
      <c r="AA8" s="4" t="s">
        <v>81</v>
      </c>
      <c r="AB8" s="4">
        <v>5</v>
      </c>
      <c r="AC8" s="4"/>
      <c r="AD8" s="4"/>
      <c r="AE8" s="4"/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5</v>
      </c>
      <c r="AM8" s="3">
        <f t="shared" si="5"/>
      </c>
      <c r="AN8" s="21">
        <f t="shared" si="11"/>
        <v>5</v>
      </c>
    </row>
    <row r="9" spans="1:40" ht="15">
      <c r="A9" s="44"/>
      <c r="C9" s="10" t="s">
        <v>5</v>
      </c>
      <c r="D9" s="40" t="s">
        <v>62</v>
      </c>
      <c r="E9" s="4">
        <v>7</v>
      </c>
      <c r="F9" s="4"/>
      <c r="G9" s="4"/>
      <c r="H9" s="4">
        <v>3</v>
      </c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7</v>
      </c>
      <c r="P9" s="3">
        <f t="shared" si="2"/>
      </c>
      <c r="Q9" s="21">
        <f t="shared" si="3"/>
        <v>10</v>
      </c>
      <c r="R9" s="5"/>
      <c r="S9" s="5"/>
      <c r="T9" s="44"/>
      <c r="W9" s="2">
        <f>SUM(W7:W8)</f>
        <v>0</v>
      </c>
      <c r="Z9" s="10" t="s">
        <v>5</v>
      </c>
      <c r="AA9" s="4" t="s">
        <v>56</v>
      </c>
      <c r="AB9" s="4">
        <v>7</v>
      </c>
      <c r="AC9" s="4"/>
      <c r="AD9" s="4"/>
      <c r="AE9" s="4">
        <v>3</v>
      </c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7</v>
      </c>
      <c r="AM9" s="3">
        <f t="shared" si="5"/>
      </c>
      <c r="AN9" s="21">
        <f t="shared" si="11"/>
        <v>10</v>
      </c>
    </row>
    <row r="10" spans="1:40" ht="15">
      <c r="A10" s="44"/>
      <c r="C10" s="10" t="s">
        <v>5</v>
      </c>
      <c r="D10" s="40" t="s">
        <v>56</v>
      </c>
      <c r="E10" s="4">
        <v>7</v>
      </c>
      <c r="F10" s="4"/>
      <c r="G10" s="4"/>
      <c r="H10" s="4">
        <v>3</v>
      </c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7</v>
      </c>
      <c r="P10" s="3">
        <f t="shared" si="2"/>
      </c>
      <c r="Q10" s="21">
        <f t="shared" si="3"/>
        <v>10</v>
      </c>
      <c r="R10" s="5"/>
      <c r="S10" s="5"/>
      <c r="T10" s="44"/>
      <c r="Z10" s="10" t="s">
        <v>5</v>
      </c>
      <c r="AA10" s="4" t="s">
        <v>82</v>
      </c>
      <c r="AB10" s="4">
        <v>7.5</v>
      </c>
      <c r="AC10" s="4"/>
      <c r="AD10" s="4"/>
      <c r="AE10" s="4"/>
      <c r="AF10" s="4"/>
      <c r="AG10" s="4">
        <v>2</v>
      </c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7.5</v>
      </c>
      <c r="AM10" s="3">
        <f t="shared" si="5"/>
      </c>
      <c r="AN10" s="21">
        <f t="shared" si="11"/>
        <v>9.5</v>
      </c>
    </row>
    <row r="11" spans="1:40" ht="15">
      <c r="A11" s="44"/>
      <c r="C11" s="10" t="s">
        <v>5</v>
      </c>
      <c r="D11" s="40" t="s">
        <v>60</v>
      </c>
      <c r="E11" s="4">
        <v>8</v>
      </c>
      <c r="F11" s="4"/>
      <c r="G11" s="4"/>
      <c r="H11" s="4">
        <v>6</v>
      </c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8</v>
      </c>
      <c r="P11" s="3">
        <f t="shared" si="2"/>
      </c>
      <c r="Q11" s="21">
        <f t="shared" si="3"/>
        <v>14</v>
      </c>
      <c r="R11" s="5"/>
      <c r="S11" s="5"/>
      <c r="T11" s="44"/>
      <c r="Z11" s="10" t="s">
        <v>5</v>
      </c>
      <c r="AA11" s="4" t="s">
        <v>67</v>
      </c>
      <c r="AB11" s="4">
        <v>6.5</v>
      </c>
      <c r="AC11" s="4">
        <v>-0.5</v>
      </c>
      <c r="AD11" s="4"/>
      <c r="AE11" s="4"/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6.5</v>
      </c>
      <c r="AM11" s="3">
        <f t="shared" si="5"/>
      </c>
      <c r="AN11" s="21">
        <f t="shared" si="11"/>
        <v>6</v>
      </c>
    </row>
    <row r="12" spans="1:40" ht="15">
      <c r="A12" s="44"/>
      <c r="C12" s="10" t="s">
        <v>6</v>
      </c>
      <c r="D12" s="40" t="s">
        <v>63</v>
      </c>
      <c r="E12" s="4">
        <v>6.5</v>
      </c>
      <c r="F12" s="4"/>
      <c r="G12" s="4"/>
      <c r="H12" s="4">
        <v>3</v>
      </c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9.5</v>
      </c>
      <c r="R12" s="5"/>
      <c r="S12" s="5"/>
      <c r="T12" s="44"/>
      <c r="Z12" s="10" t="s">
        <v>6</v>
      </c>
      <c r="AA12" s="4" t="s">
        <v>63</v>
      </c>
      <c r="AB12" s="4">
        <v>6.5</v>
      </c>
      <c r="AC12" s="4"/>
      <c r="AD12" s="4"/>
      <c r="AE12" s="4">
        <v>3</v>
      </c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9.5</v>
      </c>
    </row>
    <row r="13" spans="1:40" ht="15">
      <c r="A13" s="44"/>
      <c r="C13" s="10" t="s">
        <v>6</v>
      </c>
      <c r="D13" s="40" t="s">
        <v>57</v>
      </c>
      <c r="E13" s="4">
        <v>7.5</v>
      </c>
      <c r="F13" s="4">
        <v>-0.5</v>
      </c>
      <c r="G13" s="4"/>
      <c r="H13" s="4">
        <v>6</v>
      </c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13</v>
      </c>
      <c r="R13" s="5"/>
      <c r="S13" s="5"/>
      <c r="T13" s="44"/>
      <c r="Z13" s="10" t="s">
        <v>6</v>
      </c>
      <c r="AA13" s="4" t="s">
        <v>120</v>
      </c>
      <c r="AB13" s="4">
        <v>6</v>
      </c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6</v>
      </c>
    </row>
    <row r="14" spans="1:40" ht="15">
      <c r="A14" s="44"/>
      <c r="C14" s="10" t="s">
        <v>6</v>
      </c>
      <c r="D14" s="40" t="s">
        <v>78</v>
      </c>
      <c r="E14" s="4">
        <v>5.5</v>
      </c>
      <c r="F14" s="4"/>
      <c r="G14" s="4"/>
      <c r="H14" s="4"/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5.5</v>
      </c>
      <c r="R14" s="5"/>
      <c r="S14" s="5"/>
      <c r="T14" s="44"/>
      <c r="Z14" s="10" t="s">
        <v>6</v>
      </c>
      <c r="AA14" s="4" t="s">
        <v>78</v>
      </c>
      <c r="AB14" s="4">
        <v>5.5</v>
      </c>
      <c r="AC14" s="4"/>
      <c r="AD14" s="4"/>
      <c r="AE14" s="4"/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5.5</v>
      </c>
    </row>
    <row r="15" spans="1:40" ht="15">
      <c r="A15" s="44"/>
      <c r="C15" s="10" t="s">
        <v>33</v>
      </c>
      <c r="D15" s="40" t="s">
        <v>53</v>
      </c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4"/>
      <c r="Z15" s="10" t="s">
        <v>33</v>
      </c>
      <c r="AA15" s="4" t="s">
        <v>79</v>
      </c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4"/>
      <c r="C16" s="10" t="s">
        <v>33</v>
      </c>
      <c r="D16" s="40" t="s">
        <v>65</v>
      </c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4"/>
      <c r="Z16" s="10" t="s">
        <v>33</v>
      </c>
      <c r="AA16" s="4" t="s">
        <v>80</v>
      </c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4"/>
      <c r="C17" s="10" t="s">
        <v>33</v>
      </c>
      <c r="D17" s="40" t="s">
        <v>61</v>
      </c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4"/>
      <c r="Z17" s="10" t="s">
        <v>4</v>
      </c>
      <c r="AA17" s="4" t="s">
        <v>65</v>
      </c>
      <c r="AB17" s="4">
        <v>7</v>
      </c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  <v>7</v>
      </c>
      <c r="AK17" s="3"/>
      <c r="AL17" s="3">
        <f t="shared" si="10"/>
      </c>
      <c r="AM17" s="3">
        <f t="shared" si="5"/>
      </c>
      <c r="AN17" s="21">
        <f t="shared" si="11"/>
        <v>7</v>
      </c>
    </row>
    <row r="18" spans="1:40" ht="15">
      <c r="A18" s="44"/>
      <c r="C18" s="10" t="s">
        <v>33</v>
      </c>
      <c r="D18" s="40" t="s">
        <v>106</v>
      </c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44"/>
      <c r="Z18" s="10" t="s">
        <v>33</v>
      </c>
      <c r="AA18" s="4" t="s">
        <v>111</v>
      </c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4"/>
      <c r="C19" s="10" t="s">
        <v>33</v>
      </c>
      <c r="D19" s="40" t="s">
        <v>55</v>
      </c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4"/>
      <c r="Z19" s="10" t="s">
        <v>33</v>
      </c>
      <c r="AA19" s="4" t="s">
        <v>60</v>
      </c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4"/>
      <c r="C20" s="10" t="s">
        <v>33</v>
      </c>
      <c r="D20" s="40" t="s">
        <v>64</v>
      </c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44"/>
      <c r="Z20" s="10" t="s">
        <v>33</v>
      </c>
      <c r="AA20" s="4" t="s">
        <v>64</v>
      </c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1:40" ht="15.75" thickBot="1">
      <c r="A21" s="44"/>
      <c r="C21" s="26" t="s">
        <v>33</v>
      </c>
      <c r="D21" s="40" t="s">
        <v>105</v>
      </c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4"/>
      <c r="Z21" s="26" t="s">
        <v>33</v>
      </c>
      <c r="AA21" s="4" t="s">
        <v>119</v>
      </c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4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4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1</v>
      </c>
    </row>
    <row r="23" spans="1:40" ht="15">
      <c r="A23" s="44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1</v>
      </c>
      <c r="R23" s="5"/>
      <c r="S23" s="5"/>
      <c r="T23" s="44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-1</v>
      </c>
    </row>
    <row r="24" spans="1:40" ht="17.25" customHeight="1" thickBot="1">
      <c r="A24" s="45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5.833333333333333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1</v>
      </c>
      <c r="V31" s="2">
        <v>2</v>
      </c>
      <c r="W31" s="2">
        <v>3</v>
      </c>
      <c r="X31" s="2">
        <v>1</v>
      </c>
      <c r="AE31" s="2">
        <f>SUM(AE32:AE44)</f>
        <v>6</v>
      </c>
      <c r="AF31" s="2">
        <f>SUM(AF32:AF44)</f>
        <v>2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28.5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2.5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2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6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90.5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73.5</v>
      </c>
    </row>
    <row r="48" spans="18:25" ht="15.75" thickBot="1">
      <c r="R48" s="31">
        <f>Y48</f>
        <v>92</v>
      </c>
      <c r="S48" s="30" t="str">
        <f>CONCATENATE(U48,"-",U49)</f>
        <v>7-2</v>
      </c>
      <c r="T48" s="32">
        <f>Y49</f>
        <v>73.5</v>
      </c>
      <c r="U48" s="2">
        <f>SUM(V48:X48)</f>
        <v>7</v>
      </c>
      <c r="V48" s="2">
        <f>IF(AND(Y49&lt;59,Y48&gt;=62),1,0)</f>
        <v>0</v>
      </c>
      <c r="W48" s="2">
        <f>IF((Y48-10)&gt;=Y49,1,0)</f>
        <v>1</v>
      </c>
      <c r="X48" s="2">
        <f>AE31</f>
        <v>6</v>
      </c>
      <c r="Y48" s="2">
        <f>SUM(Q4:Q24)</f>
        <v>92</v>
      </c>
    </row>
    <row r="49" spans="18:25" ht="15">
      <c r="R49" s="5"/>
      <c r="S49" s="5"/>
      <c r="U49" s="2">
        <f>SUM(V49:X49)</f>
        <v>2</v>
      </c>
      <c r="V49" s="2">
        <f>IF(AND(Y48&lt;59,Y49&gt;=62),1,0)</f>
        <v>0</v>
      </c>
      <c r="W49" s="2">
        <f>IF((Y49-10)&gt;=Y48,1,0)</f>
        <v>0</v>
      </c>
      <c r="X49" s="2">
        <f>AF31</f>
        <v>2</v>
      </c>
      <c r="Y49" s="2">
        <f>SUM(AN4:AN23)</f>
        <v>73.5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6.333333333333333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26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-2.5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-1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C4:C21 Z4:Z21">
    <cfRule type="expression" priority="1" dxfId="0">
      <formula>$C$35&lt;&gt;7</formula>
    </cfRule>
  </conditionalFormatting>
  <conditionalFormatting sqref="C4:C21 Z4:Z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93"/>
  <sheetViews>
    <sheetView tabSelected="1" zoomScalePageLayoutView="0" workbookViewId="0" topLeftCell="A2">
      <selection activeCell="Q20" sqref="Q20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7" t="s">
        <v>43</v>
      </c>
      <c r="D2" s="48"/>
      <c r="E2" s="48"/>
      <c r="F2" s="48"/>
      <c r="G2" s="48"/>
      <c r="H2" s="48"/>
      <c r="I2" s="49"/>
      <c r="J2" s="47" t="str">
        <f>Q1</f>
        <v>Modulo : 3-4-3</v>
      </c>
      <c r="K2" s="48"/>
      <c r="L2" s="48"/>
      <c r="M2" s="48"/>
      <c r="N2" s="48"/>
      <c r="O2" s="48"/>
      <c r="P2" s="48"/>
      <c r="Q2" s="49"/>
      <c r="Z2" s="47" t="s">
        <v>44</v>
      </c>
      <c r="AA2" s="48"/>
      <c r="AB2" s="48"/>
      <c r="AC2" s="48"/>
      <c r="AD2" s="48"/>
      <c r="AE2" s="48"/>
      <c r="AF2" s="49"/>
      <c r="AG2" s="47" t="str">
        <f>AN1</f>
        <v>Modulo : 3-4-3</v>
      </c>
      <c r="AH2" s="48"/>
      <c r="AI2" s="48"/>
      <c r="AJ2" s="48"/>
      <c r="AK2" s="48"/>
      <c r="AL2" s="48"/>
      <c r="AM2" s="48"/>
      <c r="AN2" s="49"/>
    </row>
    <row r="3" spans="1:40" ht="15.75" thickBot="1">
      <c r="A3" s="41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2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3"/>
      <c r="C4" s="17" t="s">
        <v>3</v>
      </c>
      <c r="D4" s="40" t="s">
        <v>85</v>
      </c>
      <c r="E4" s="18">
        <v>6</v>
      </c>
      <c r="F4" s="18"/>
      <c r="G4" s="18"/>
      <c r="H4" s="18"/>
      <c r="I4" s="18">
        <v>-1</v>
      </c>
      <c r="J4" s="18"/>
      <c r="K4" s="19">
        <f>IF(AND(C4="P",H4=0),(IF(E4&gt;=6.5,0.5,0)+IF(E4&gt;=7,0.5,0)+IF(E4&gt;=7.5,0.5,0)+IF(E4&gt;=8,0.5,0)),0)</f>
        <v>0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5</v>
      </c>
      <c r="R4" s="5"/>
      <c r="S4" s="5"/>
      <c r="T4" s="43"/>
      <c r="Z4" s="17" t="s">
        <v>147</v>
      </c>
      <c r="AA4" s="4" t="s">
        <v>122</v>
      </c>
      <c r="AB4" s="18"/>
      <c r="AC4" s="18"/>
      <c r="AD4" s="18"/>
      <c r="AE4" s="18"/>
      <c r="AF4" s="18"/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0</v>
      </c>
    </row>
    <row r="5" spans="1:40" ht="15">
      <c r="A5" s="44"/>
      <c r="C5" s="10" t="s">
        <v>4</v>
      </c>
      <c r="D5" s="40" t="s">
        <v>86</v>
      </c>
      <c r="E5" s="4">
        <v>5.5</v>
      </c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5.5</v>
      </c>
      <c r="N5" s="3">
        <f>IF(C5="DU",E5,"")</f>
      </c>
      <c r="O5" s="3">
        <f t="shared" si="1"/>
      </c>
      <c r="P5" s="3">
        <f t="shared" si="2"/>
      </c>
      <c r="Q5" s="21">
        <f t="shared" si="3"/>
        <v>5.5</v>
      </c>
      <c r="R5" s="5"/>
      <c r="S5" s="5"/>
      <c r="T5" s="44"/>
      <c r="Z5" s="10" t="s">
        <v>4</v>
      </c>
      <c r="AA5" s="4" t="s">
        <v>86</v>
      </c>
      <c r="AB5" s="4">
        <v>5.5</v>
      </c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5.5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5.5</v>
      </c>
    </row>
    <row r="6" spans="1:40" ht="15">
      <c r="A6" s="44"/>
      <c r="C6" s="10" t="s">
        <v>4</v>
      </c>
      <c r="D6" s="40" t="s">
        <v>59</v>
      </c>
      <c r="E6" s="4">
        <v>6</v>
      </c>
      <c r="F6" s="4"/>
      <c r="G6" s="4"/>
      <c r="H6" s="4"/>
      <c r="I6" s="4">
        <v>-2</v>
      </c>
      <c r="J6" s="4"/>
      <c r="K6" s="1">
        <f t="shared" si="6"/>
        <v>0</v>
      </c>
      <c r="L6" s="1">
        <f t="shared" si="0"/>
        <v>0</v>
      </c>
      <c r="M6" s="3">
        <f t="shared" si="7"/>
        <v>6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4</v>
      </c>
      <c r="R6" s="5"/>
      <c r="S6" s="5"/>
      <c r="T6" s="44"/>
      <c r="Z6" s="10" t="s">
        <v>4</v>
      </c>
      <c r="AA6" s="4" t="s">
        <v>124</v>
      </c>
      <c r="AB6" s="4">
        <v>4.5</v>
      </c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4.5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4.5</v>
      </c>
    </row>
    <row r="7" spans="1:40" ht="15">
      <c r="A7" s="44"/>
      <c r="C7" s="10" t="s">
        <v>4</v>
      </c>
      <c r="D7" s="40" t="s">
        <v>87</v>
      </c>
      <c r="E7" s="4">
        <v>6</v>
      </c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6</v>
      </c>
      <c r="N7" s="3">
        <f t="shared" si="12"/>
      </c>
      <c r="O7" s="3">
        <f t="shared" si="1"/>
      </c>
      <c r="P7" s="3">
        <f t="shared" si="2"/>
      </c>
      <c r="Q7" s="21">
        <f t="shared" si="3"/>
        <v>6</v>
      </c>
      <c r="R7" s="5"/>
      <c r="S7" s="5"/>
      <c r="T7" s="44"/>
      <c r="W7" s="2">
        <f>COUNTIF(Z4:Z21,"DU")</f>
        <v>0</v>
      </c>
      <c r="Z7" s="10" t="s">
        <v>4</v>
      </c>
      <c r="AA7" s="4" t="s">
        <v>51</v>
      </c>
      <c r="AB7" s="4">
        <v>5.5</v>
      </c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5.5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5.5</v>
      </c>
    </row>
    <row r="8" spans="1:40" ht="15">
      <c r="A8" s="44"/>
      <c r="C8" s="10" t="s">
        <v>5</v>
      </c>
      <c r="D8" s="40" t="s">
        <v>81</v>
      </c>
      <c r="E8" s="4">
        <v>5</v>
      </c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5</v>
      </c>
      <c r="P8" s="3">
        <f t="shared" si="2"/>
      </c>
      <c r="Q8" s="21">
        <f t="shared" si="3"/>
        <v>5</v>
      </c>
      <c r="R8" s="5"/>
      <c r="S8" s="5"/>
      <c r="T8" s="44"/>
      <c r="W8" s="2">
        <f>COUNTIF(Z5:Z22,"CU")</f>
        <v>0</v>
      </c>
      <c r="Z8" s="10" t="s">
        <v>5</v>
      </c>
      <c r="AA8" s="4" t="s">
        <v>62</v>
      </c>
      <c r="AB8" s="4">
        <v>7</v>
      </c>
      <c r="AC8" s="4"/>
      <c r="AD8" s="4"/>
      <c r="AE8" s="4">
        <v>3</v>
      </c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7</v>
      </c>
      <c r="AM8" s="3">
        <f t="shared" si="5"/>
      </c>
      <c r="AN8" s="21">
        <f t="shared" si="11"/>
        <v>10</v>
      </c>
    </row>
    <row r="9" spans="1:40" ht="15">
      <c r="A9" s="44"/>
      <c r="C9" s="10" t="s">
        <v>5</v>
      </c>
      <c r="D9" s="40" t="s">
        <v>89</v>
      </c>
      <c r="E9" s="4">
        <v>7</v>
      </c>
      <c r="F9" s="4"/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7</v>
      </c>
      <c r="P9" s="3">
        <f t="shared" si="2"/>
      </c>
      <c r="Q9" s="21">
        <f t="shared" si="3"/>
        <v>7</v>
      </c>
      <c r="R9" s="5"/>
      <c r="S9" s="5"/>
      <c r="T9" s="44"/>
      <c r="W9" s="2">
        <f>SUM(W7:W8)</f>
        <v>0</v>
      </c>
      <c r="Z9" s="10" t="s">
        <v>5</v>
      </c>
      <c r="AA9" s="4" t="s">
        <v>67</v>
      </c>
      <c r="AB9" s="4">
        <v>6.5</v>
      </c>
      <c r="AC9" s="4">
        <v>-0.5</v>
      </c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6.5</v>
      </c>
      <c r="AM9" s="3">
        <f t="shared" si="5"/>
      </c>
      <c r="AN9" s="21">
        <f t="shared" si="11"/>
        <v>6</v>
      </c>
    </row>
    <row r="10" spans="1:40" ht="15">
      <c r="A10" s="44"/>
      <c r="C10" s="10" t="s">
        <v>5</v>
      </c>
      <c r="D10" s="40" t="s">
        <v>90</v>
      </c>
      <c r="E10" s="4">
        <v>7</v>
      </c>
      <c r="F10" s="4"/>
      <c r="G10" s="4"/>
      <c r="H10" s="4">
        <v>3</v>
      </c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7</v>
      </c>
      <c r="P10" s="3">
        <f t="shared" si="2"/>
      </c>
      <c r="Q10" s="21">
        <f t="shared" si="3"/>
        <v>10</v>
      </c>
      <c r="R10" s="5"/>
      <c r="S10" s="5"/>
      <c r="T10" s="44"/>
      <c r="Z10" s="10" t="s">
        <v>5</v>
      </c>
      <c r="AA10" s="4" t="s">
        <v>130</v>
      </c>
      <c r="AB10" s="4">
        <v>7.5</v>
      </c>
      <c r="AC10" s="4"/>
      <c r="AD10" s="4"/>
      <c r="AE10" s="4"/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7.5</v>
      </c>
      <c r="AM10" s="3">
        <f t="shared" si="5"/>
      </c>
      <c r="AN10" s="21">
        <f t="shared" si="11"/>
        <v>7.5</v>
      </c>
    </row>
    <row r="11" spans="1:40" ht="15">
      <c r="A11" s="44"/>
      <c r="C11" s="10" t="s">
        <v>5</v>
      </c>
      <c r="D11" s="40" t="s">
        <v>62</v>
      </c>
      <c r="E11" s="4">
        <v>7</v>
      </c>
      <c r="F11" s="4"/>
      <c r="G11" s="4"/>
      <c r="H11" s="4">
        <v>3</v>
      </c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7</v>
      </c>
      <c r="P11" s="3">
        <f t="shared" si="2"/>
      </c>
      <c r="Q11" s="21">
        <f t="shared" si="3"/>
        <v>10</v>
      </c>
      <c r="R11" s="5"/>
      <c r="S11" s="5"/>
      <c r="T11" s="44"/>
      <c r="Z11" s="10" t="s">
        <v>5</v>
      </c>
      <c r="AA11" s="4" t="s">
        <v>131</v>
      </c>
      <c r="AB11" s="4">
        <v>6</v>
      </c>
      <c r="AC11" s="4"/>
      <c r="AD11" s="4"/>
      <c r="AE11" s="4"/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6</v>
      </c>
      <c r="AM11" s="3">
        <f t="shared" si="5"/>
      </c>
      <c r="AN11" s="21">
        <f t="shared" si="11"/>
        <v>6</v>
      </c>
    </row>
    <row r="12" spans="1:40" ht="15">
      <c r="A12" s="44"/>
      <c r="C12" s="10" t="s">
        <v>6</v>
      </c>
      <c r="D12" s="40" t="s">
        <v>78</v>
      </c>
      <c r="E12" s="4">
        <v>5.5</v>
      </c>
      <c r="F12" s="4"/>
      <c r="G12" s="4"/>
      <c r="H12" s="4"/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5.5</v>
      </c>
      <c r="R12" s="5"/>
      <c r="S12" s="5"/>
      <c r="T12" s="44"/>
      <c r="Z12" s="10" t="s">
        <v>6</v>
      </c>
      <c r="AA12" s="4" t="s">
        <v>134</v>
      </c>
      <c r="AB12" s="4">
        <v>6.5</v>
      </c>
      <c r="AC12" s="4"/>
      <c r="AD12" s="4"/>
      <c r="AE12" s="4">
        <v>3</v>
      </c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9.5</v>
      </c>
    </row>
    <row r="13" spans="1:40" ht="15">
      <c r="A13" s="44"/>
      <c r="C13" s="10" t="s">
        <v>6</v>
      </c>
      <c r="D13" s="40" t="s">
        <v>63</v>
      </c>
      <c r="E13" s="4">
        <v>6.5</v>
      </c>
      <c r="F13" s="4"/>
      <c r="G13" s="4"/>
      <c r="H13" s="4">
        <v>3</v>
      </c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9.5</v>
      </c>
      <c r="R13" s="5"/>
      <c r="S13" s="5"/>
      <c r="T13" s="44"/>
      <c r="Z13" s="10" t="s">
        <v>33</v>
      </c>
      <c r="AA13" s="4" t="s">
        <v>125</v>
      </c>
      <c r="AB13" s="4"/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0</v>
      </c>
    </row>
    <row r="14" spans="1:40" ht="15">
      <c r="A14" s="44"/>
      <c r="C14" s="10" t="s">
        <v>6</v>
      </c>
      <c r="D14" s="40" t="s">
        <v>57</v>
      </c>
      <c r="E14" s="4">
        <v>7.5</v>
      </c>
      <c r="F14" s="4">
        <v>-0.5</v>
      </c>
      <c r="G14" s="4"/>
      <c r="H14" s="4">
        <v>6</v>
      </c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13</v>
      </c>
      <c r="R14" s="5"/>
      <c r="S14" s="5"/>
      <c r="T14" s="44"/>
      <c r="Z14" s="10" t="s">
        <v>6</v>
      </c>
      <c r="AA14" s="4" t="s">
        <v>126</v>
      </c>
      <c r="AB14" s="4">
        <v>8</v>
      </c>
      <c r="AC14" s="4">
        <v>-0.5</v>
      </c>
      <c r="AD14" s="4"/>
      <c r="AE14" s="4">
        <v>6</v>
      </c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13.5</v>
      </c>
    </row>
    <row r="15" spans="1:40" ht="15">
      <c r="A15" s="44"/>
      <c r="C15" s="10" t="s">
        <v>33</v>
      </c>
      <c r="D15" s="40" t="s">
        <v>88</v>
      </c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4"/>
      <c r="Z15" s="10" t="s">
        <v>148</v>
      </c>
      <c r="AA15" s="4" t="s">
        <v>123</v>
      </c>
      <c r="AB15" s="4">
        <v>7.5</v>
      </c>
      <c r="AC15" s="4"/>
      <c r="AD15" s="4"/>
      <c r="AE15" s="4"/>
      <c r="AF15" s="4">
        <v>-1</v>
      </c>
      <c r="AG15" s="4"/>
      <c r="AH15" s="1">
        <f t="shared" si="8"/>
        <v>1.5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8</v>
      </c>
    </row>
    <row r="16" spans="1:40" ht="15">
      <c r="A16" s="44"/>
      <c r="C16" s="10" t="s">
        <v>33</v>
      </c>
      <c r="D16" s="40" t="s">
        <v>77</v>
      </c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4"/>
      <c r="Z16" s="10" t="s">
        <v>33</v>
      </c>
      <c r="AA16" s="4" t="s">
        <v>76</v>
      </c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4"/>
      <c r="C17" s="10" t="s">
        <v>33</v>
      </c>
      <c r="D17" s="40" t="s">
        <v>52</v>
      </c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4"/>
      <c r="Z17" s="10" t="s">
        <v>33</v>
      </c>
      <c r="AA17" s="4" t="s">
        <v>129</v>
      </c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4"/>
      <c r="C18" s="10" t="s">
        <v>33</v>
      </c>
      <c r="D18" s="40" t="s">
        <v>93</v>
      </c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44"/>
      <c r="Z18" s="10" t="s">
        <v>33</v>
      </c>
      <c r="AA18" s="4" t="s">
        <v>132</v>
      </c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4"/>
      <c r="C19" s="10" t="s">
        <v>33</v>
      </c>
      <c r="D19" s="40" t="s">
        <v>91</v>
      </c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4"/>
      <c r="Z19" s="10" t="s">
        <v>33</v>
      </c>
      <c r="AA19" s="4" t="s">
        <v>133</v>
      </c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4"/>
      <c r="C20" s="10" t="s">
        <v>33</v>
      </c>
      <c r="D20" s="40" t="s">
        <v>92</v>
      </c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44"/>
      <c r="Z20" s="10" t="s">
        <v>6</v>
      </c>
      <c r="AA20" s="4" t="s">
        <v>127</v>
      </c>
      <c r="AB20" s="4">
        <v>7</v>
      </c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1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8</v>
      </c>
    </row>
    <row r="21" spans="1:40" ht="15.75" thickBot="1">
      <c r="A21" s="44"/>
      <c r="C21" s="26" t="s">
        <v>33</v>
      </c>
      <c r="D21" s="40" t="s">
        <v>58</v>
      </c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4"/>
      <c r="Z21" s="26" t="s">
        <v>33</v>
      </c>
      <c r="AA21" s="4" t="s">
        <v>128</v>
      </c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4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4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1:40" ht="15">
      <c r="A23" s="44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-0.5</v>
      </c>
      <c r="R23" s="5"/>
      <c r="S23" s="5"/>
      <c r="T23" s="44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0.5</v>
      </c>
    </row>
    <row r="24" spans="1:40" ht="17.25" customHeight="1" thickBot="1">
      <c r="A24" s="45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5.833333333333333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3</v>
      </c>
      <c r="AF31" s="2">
        <f>SUM(AF32:AF44)</f>
        <v>4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26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-1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3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4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-0.5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80.5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81.5</v>
      </c>
    </row>
    <row r="48" spans="18:25" ht="15.75" thickBot="1">
      <c r="R48" s="31">
        <f>Y48</f>
        <v>80</v>
      </c>
      <c r="S48" s="30" t="str">
        <f>CONCATENATE(U48,"-",U49)</f>
        <v>3-4</v>
      </c>
      <c r="T48" s="32">
        <f>Y49</f>
        <v>84.5</v>
      </c>
      <c r="U48" s="2">
        <f>SUM(V48:X48)</f>
        <v>3</v>
      </c>
      <c r="V48" s="2">
        <f>IF(AND(Y49&lt;59,Y48&gt;=62),1,0)</f>
        <v>0</v>
      </c>
      <c r="W48" s="2">
        <f>IF((Y48-10)&gt;=Y49,1,0)</f>
        <v>0</v>
      </c>
      <c r="X48" s="2">
        <f>AE31</f>
        <v>3</v>
      </c>
      <c r="Y48" s="2">
        <f>SUM(Q4:Q24)</f>
        <v>80</v>
      </c>
    </row>
    <row r="49" spans="18:25" ht="15">
      <c r="R49" s="5"/>
      <c r="S49" s="5"/>
      <c r="U49" s="2">
        <f>SUM(V49:X49)</f>
        <v>4</v>
      </c>
      <c r="V49" s="2">
        <f>IF(AND(Y48&lt;59,Y49&gt;=62),1,0)</f>
        <v>0</v>
      </c>
      <c r="W49" s="2">
        <f>IF((Y49-10)&gt;=Y48,1,0)</f>
        <v>0</v>
      </c>
      <c r="X49" s="2">
        <f>AF31</f>
        <v>4</v>
      </c>
      <c r="Y49" s="2">
        <f>SUM(AN4:AN23)</f>
        <v>84.5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5.166666666666667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0.5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27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1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C4:C21 Z4:Z21">
    <cfRule type="expression" priority="1" dxfId="0">
      <formula>$C$35&lt;&gt;7</formula>
    </cfRule>
  </conditionalFormatting>
  <conditionalFormatting sqref="C4:C21 Z4:Z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Alessio Pirola</dc:creator>
  <cp:keywords/>
  <dc:description/>
  <cp:lastModifiedBy>Studio Legale</cp:lastModifiedBy>
  <dcterms:created xsi:type="dcterms:W3CDTF">2010-09-15T09:26:22Z</dcterms:created>
  <dcterms:modified xsi:type="dcterms:W3CDTF">2014-06-19T12:54:38Z</dcterms:modified>
  <cp:category/>
  <cp:version/>
  <cp:contentType/>
  <cp:contentStatus/>
</cp:coreProperties>
</file>