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570" windowHeight="11520" activeTab="0"/>
  </bookViews>
  <sheets>
    <sheet name="Guinea Brigliao-Janzania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<sst xmlns="http://schemas.openxmlformats.org/spreadsheetml/2006/main" count="148" uniqueCount="73">
  <si>
    <t>Ruolo</t>
  </si>
  <si>
    <t>Nome</t>
  </si>
  <si>
    <t>Voto</t>
  </si>
  <si>
    <t>P</t>
  </si>
  <si>
    <t>D</t>
  </si>
  <si>
    <t>C</t>
  </si>
  <si>
    <t>A</t>
  </si>
  <si>
    <t>Mod. centr</t>
  </si>
  <si>
    <t>Num difensori</t>
  </si>
  <si>
    <t>ev Scarto 1</t>
  </si>
  <si>
    <t>ev Scarto 2</t>
  </si>
  <si>
    <t>ev Scarto 3</t>
  </si>
  <si>
    <t>Media</t>
  </si>
  <si>
    <t>x Mod difesa</t>
  </si>
  <si>
    <t>MD</t>
  </si>
  <si>
    <t>MC</t>
  </si>
  <si>
    <t>Punti</t>
  </si>
  <si>
    <t>centr. Uff</t>
  </si>
  <si>
    <t>Num centr</t>
  </si>
  <si>
    <t>ev ufficio 1</t>
  </si>
  <si>
    <t>ev ufficio 2</t>
  </si>
  <si>
    <t>somma cen</t>
  </si>
  <si>
    <t>DIFF</t>
  </si>
  <si>
    <t>bonus cen :</t>
  </si>
  <si>
    <t>Gol punti</t>
  </si>
  <si>
    <t>Gol distacco</t>
  </si>
  <si>
    <t>Gol miseria</t>
  </si>
  <si>
    <t>Risultato</t>
  </si>
  <si>
    <t>Assist</t>
  </si>
  <si>
    <t>CASA</t>
  </si>
  <si>
    <t>Gol/R+</t>
  </si>
  <si>
    <t>Esp</t>
  </si>
  <si>
    <t>Amm</t>
  </si>
  <si>
    <t>R</t>
  </si>
  <si>
    <t>da</t>
  </si>
  <si>
    <t>a</t>
  </si>
  <si>
    <t>pt.</t>
  </si>
  <si>
    <t>Gol/R-</t>
  </si>
  <si>
    <t>Riserve</t>
  </si>
  <si>
    <t xml:space="preserve">Riserve </t>
  </si>
  <si>
    <t>TRAS.</t>
  </si>
  <si>
    <t>MA</t>
  </si>
  <si>
    <t>MP</t>
  </si>
  <si>
    <t>Squadra 1</t>
  </si>
  <si>
    <t>Squadra 2</t>
  </si>
  <si>
    <t>Gol sq1</t>
  </si>
  <si>
    <t>Gol sq2</t>
  </si>
  <si>
    <t>Dif. Uff</t>
  </si>
  <si>
    <t>Pt.</t>
  </si>
  <si>
    <t>Rig.</t>
  </si>
  <si>
    <t>NEUER</t>
  </si>
  <si>
    <t>DAVID LUIZ</t>
  </si>
  <si>
    <t>ROJO</t>
  </si>
  <si>
    <t>HUMMELS</t>
  </si>
  <si>
    <t>ROBBEN</t>
  </si>
  <si>
    <t>SNEIJDER</t>
  </si>
  <si>
    <t>OZIL</t>
  </si>
  <si>
    <t>MESSI</t>
  </si>
  <si>
    <t>HIGUAIN</t>
  </si>
  <si>
    <t>WEIDENFELLER</t>
  </si>
  <si>
    <t>FERNANDINHO</t>
  </si>
  <si>
    <t>KROOS</t>
  </si>
  <si>
    <t>OSCAR</t>
  </si>
  <si>
    <t>MULLER</t>
  </si>
  <si>
    <t>VAN PERSIE</t>
  </si>
  <si>
    <t>FRED</t>
  </si>
  <si>
    <t>LAHM</t>
  </si>
  <si>
    <t>BLIND</t>
  </si>
  <si>
    <t>VLAAR</t>
  </si>
  <si>
    <t>SNEJIDER</t>
  </si>
  <si>
    <t>PEREZ</t>
  </si>
  <si>
    <t>HULK</t>
  </si>
  <si>
    <t>DANTE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</si>
</sst>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7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7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7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7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7" borderId="26" xfId="0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right"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0" fillId="0" borderId="34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3" borderId="0" xfId="0" applyFill="1" applyAlignment="1">
      <alignment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0</xdr:rowOff>
    </xdr:from>
    <xdr:to>
      <xdr:col>4</xdr:col>
      <xdr:colOff>352425</xdr:colOff>
      <xdr:row>4</xdr:row>
      <xdr:rowOff>0</xdr:rowOff>
    </xdr:to>
    <xdr:sp>
      <xdr:nvSpPr>
        <xdr:cNvPr id="1" name="WordArt 329"/>
        <xdr:cNvSpPr>
          <a:spLocks/>
        </xdr:cNvSpPr>
      </xdr:nvSpPr>
      <xdr:spPr>
        <a:xfrm>
          <a:off x="1066800" y="200025"/>
          <a:ext cx="1000125" cy="3905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352425</xdr:colOff>
      <xdr:row>4</xdr:row>
      <xdr:rowOff>0</xdr:rowOff>
    </xdr:to>
    <xdr:sp>
      <xdr:nvSpPr>
        <xdr:cNvPr id="2" name="WordArt 329"/>
        <xdr:cNvSpPr>
          <a:spLocks/>
        </xdr:cNvSpPr>
      </xdr:nvSpPr>
      <xdr:spPr>
        <a:xfrm>
          <a:off x="1066800" y="200025"/>
          <a:ext cx="1000125" cy="3905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352425</xdr:colOff>
      <xdr:row>4</xdr:row>
      <xdr:rowOff>0</xdr:rowOff>
    </xdr:to>
    <xdr:sp>
      <xdr:nvSpPr>
        <xdr:cNvPr id="3" name="WordArt 329"/>
        <xdr:cNvSpPr>
          <a:spLocks/>
        </xdr:cNvSpPr>
      </xdr:nvSpPr>
      <xdr:spPr>
        <a:xfrm>
          <a:off x="1066800" y="200025"/>
          <a:ext cx="1000125" cy="3905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352425</xdr:colOff>
      <xdr:row>4</xdr:row>
      <xdr:rowOff>0</xdr:rowOff>
    </xdr:to>
    <xdr:sp>
      <xdr:nvSpPr>
        <xdr:cNvPr id="4" name="WordArt 329"/>
        <xdr:cNvSpPr>
          <a:spLocks/>
        </xdr:cNvSpPr>
      </xdr:nvSpPr>
      <xdr:spPr>
        <a:xfrm>
          <a:off x="1066800" y="200025"/>
          <a:ext cx="1000125" cy="3905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352425</xdr:colOff>
      <xdr:row>4</xdr:row>
      <xdr:rowOff>0</xdr:rowOff>
    </xdr:to>
    <xdr:sp>
      <xdr:nvSpPr>
        <xdr:cNvPr id="5" name="WordArt 329"/>
        <xdr:cNvSpPr>
          <a:spLocks/>
        </xdr:cNvSpPr>
      </xdr:nvSpPr>
      <xdr:spPr>
        <a:xfrm>
          <a:off x="1066800" y="200025"/>
          <a:ext cx="1000125" cy="3905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352425</xdr:colOff>
      <xdr:row>4</xdr:row>
      <xdr:rowOff>0</xdr:rowOff>
    </xdr:to>
    <xdr:sp>
      <xdr:nvSpPr>
        <xdr:cNvPr id="6" name="WordArt 329"/>
        <xdr:cNvSpPr>
          <a:spLocks/>
        </xdr:cNvSpPr>
      </xdr:nvSpPr>
      <xdr:spPr>
        <a:xfrm>
          <a:off x="1066800" y="200025"/>
          <a:ext cx="1000125" cy="3905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352425</xdr:colOff>
      <xdr:row>4</xdr:row>
      <xdr:rowOff>0</xdr:rowOff>
    </xdr:to>
    <xdr:sp>
      <xdr:nvSpPr>
        <xdr:cNvPr id="7" name="WordArt 329"/>
        <xdr:cNvSpPr>
          <a:spLocks/>
        </xdr:cNvSpPr>
      </xdr:nvSpPr>
      <xdr:spPr>
        <a:xfrm>
          <a:off x="1066800" y="200025"/>
          <a:ext cx="1000125" cy="3905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276225</xdr:colOff>
      <xdr:row>2</xdr:row>
      <xdr:rowOff>0</xdr:rowOff>
    </xdr:from>
    <xdr:to>
      <xdr:col>4</xdr:col>
      <xdr:colOff>352425</xdr:colOff>
      <xdr:row>4</xdr:row>
      <xdr:rowOff>0</xdr:rowOff>
    </xdr:to>
    <xdr:sp>
      <xdr:nvSpPr>
        <xdr:cNvPr id="8" name="WordArt 329"/>
        <xdr:cNvSpPr>
          <a:spLocks/>
        </xdr:cNvSpPr>
      </xdr:nvSpPr>
      <xdr:spPr>
        <a:xfrm>
          <a:off x="1066800" y="200025"/>
          <a:ext cx="1000125" cy="3905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tabSelected="1" zoomScalePageLayoutView="0" workbookViewId="0" topLeftCell="A2">
      <selection activeCell="E15" sqref="E15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6" t="s">
        <v>43</v>
      </c>
      <c r="D2" s="47"/>
      <c r="E2" s="47"/>
      <c r="F2" s="47"/>
      <c r="G2" s="47"/>
      <c r="H2" s="47"/>
      <c r="I2" s="48"/>
      <c r="J2" s="46" t="str">
        <f>Q1</f>
        <v>Modulo : 3-4-3</v>
      </c>
      <c r="K2" s="47"/>
      <c r="L2" s="47"/>
      <c r="M2" s="47"/>
      <c r="N2" s="47"/>
      <c r="O2" s="47"/>
      <c r="P2" s="47"/>
      <c r="Q2" s="48"/>
      <c r="Z2" s="46" t="s">
        <v>44</v>
      </c>
      <c r="AA2" s="47"/>
      <c r="AB2" s="47"/>
      <c r="AC2" s="47"/>
      <c r="AD2" s="47"/>
      <c r="AE2" s="47"/>
      <c r="AF2" s="48"/>
      <c r="AG2" s="46" t="str">
        <f>AN1</f>
        <v>Modulo : 3-4-3</v>
      </c>
      <c r="AH2" s="47"/>
      <c r="AI2" s="47"/>
      <c r="AJ2" s="47"/>
      <c r="AK2" s="47"/>
      <c r="AL2" s="47"/>
      <c r="AM2" s="47"/>
      <c r="AN2" s="48"/>
    </row>
    <row r="3" spans="1:40" ht="15.75" thickBot="1">
      <c r="A3" s="40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1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2">
        <v>1</v>
      </c>
      <c r="B4" s="45"/>
      <c r="C4" s="17" t="s">
        <v>3</v>
      </c>
      <c r="D4" s="4" t="s">
        <v>50</v>
      </c>
      <c r="E4" s="18">
        <v>7</v>
      </c>
      <c r="F4" s="18"/>
      <c r="G4" s="18"/>
      <c r="H4" s="18"/>
      <c r="I4" s="18">
        <v>-1</v>
      </c>
      <c r="J4" s="18"/>
      <c r="K4" s="19">
        <f>IF(AND(C4="P",H4=0),(IF(E4&gt;=6.5,0.5,0)+IF(E4&gt;=7,0.5,0)+IF(E4&gt;=7.5,0.5,0)+IF(E4&gt;=8,0.5,0)),0)</f>
        <v>1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7</v>
      </c>
      <c r="R4" s="5"/>
      <c r="S4" s="5"/>
      <c r="T4" s="42">
        <v>1</v>
      </c>
      <c r="Z4" s="17" t="s">
        <v>3</v>
      </c>
      <c r="AA4" s="4" t="s">
        <v>50</v>
      </c>
      <c r="AB4" s="18">
        <v>7</v>
      </c>
      <c r="AC4" s="18"/>
      <c r="AD4" s="18"/>
      <c r="AE4" s="18"/>
      <c r="AF4" s="18">
        <v>-1</v>
      </c>
      <c r="AG4" s="18"/>
      <c r="AH4" s="19">
        <f>IF(AND(Z4="P",AE4=0),(IF(AB4&gt;=6.5,0.5,0)+IF(AB4&gt;=7,0.5,0)+IF(AB4&gt;=7.5,0.5,0)+IF(AB4&gt;=8,0.5,0)),0)</f>
        <v>1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7</v>
      </c>
    </row>
    <row r="5" spans="1:40" ht="15">
      <c r="A5" s="43">
        <v>7</v>
      </c>
      <c r="B5" s="45"/>
      <c r="C5" s="10" t="s">
        <v>4</v>
      </c>
      <c r="D5" s="4" t="s">
        <v>51</v>
      </c>
      <c r="E5" s="4">
        <v>4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4</v>
      </c>
      <c r="N5" s="3">
        <f>IF(C5="DU",E5,"")</f>
      </c>
      <c r="O5" s="3">
        <f t="shared" si="1"/>
      </c>
      <c r="P5" s="3">
        <f t="shared" si="2"/>
      </c>
      <c r="Q5" s="21">
        <f t="shared" si="3"/>
        <v>4</v>
      </c>
      <c r="R5" s="5"/>
      <c r="S5" s="5"/>
      <c r="T5" s="43">
        <v>2</v>
      </c>
      <c r="Z5" s="10" t="s">
        <v>4</v>
      </c>
      <c r="AA5" s="4" t="s">
        <v>51</v>
      </c>
      <c r="AB5" s="4">
        <v>4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4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4</v>
      </c>
    </row>
    <row r="6" spans="1:40" ht="15">
      <c r="A6" s="43">
        <v>6</v>
      </c>
      <c r="B6" s="45"/>
      <c r="C6" s="10" t="s">
        <v>4</v>
      </c>
      <c r="D6" s="4" t="s">
        <v>66</v>
      </c>
      <c r="E6" s="4">
        <v>8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8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8</v>
      </c>
      <c r="R6" s="5"/>
      <c r="S6" s="5"/>
      <c r="T6" s="43">
        <v>8</v>
      </c>
      <c r="Z6" s="10" t="s">
        <v>4</v>
      </c>
      <c r="AA6" s="4" t="s">
        <v>66</v>
      </c>
      <c r="AB6" s="4">
        <v>8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8</v>
      </c>
      <c r="AK6" s="3">
        <f aca="true" t="shared" si="13" ref="AK6:AK21">IF(Z6="DU",AB6,"")</f>
      </c>
      <c r="AL6" s="3">
        <f t="shared" si="10"/>
      </c>
      <c r="AM6" s="3">
        <f t="shared" si="5"/>
      </c>
      <c r="AN6" s="21">
        <f t="shared" si="11"/>
        <v>8</v>
      </c>
    </row>
    <row r="7" spans="1:40" ht="15">
      <c r="A7" s="43">
        <v>8</v>
      </c>
      <c r="B7" s="45"/>
      <c r="C7" s="10" t="s">
        <v>4</v>
      </c>
      <c r="D7" s="4" t="s">
        <v>67</v>
      </c>
      <c r="E7" s="4">
        <v>5.5</v>
      </c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5.5</v>
      </c>
      <c r="N7" s="3">
        <f t="shared" si="12"/>
      </c>
      <c r="O7" s="3">
        <f t="shared" si="1"/>
      </c>
      <c r="P7" s="3">
        <f t="shared" si="2"/>
      </c>
      <c r="Q7" s="21">
        <f t="shared" si="3"/>
        <v>5.5</v>
      </c>
      <c r="R7" s="5"/>
      <c r="S7" s="5"/>
      <c r="T7" s="43">
        <v>4</v>
      </c>
      <c r="Z7" s="10" t="s">
        <v>4</v>
      </c>
      <c r="AA7" s="4" t="s">
        <v>53</v>
      </c>
      <c r="AB7" s="4">
        <v>7</v>
      </c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7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7</v>
      </c>
    </row>
    <row r="8" spans="1:40" ht="15">
      <c r="A8" s="43">
        <v>5</v>
      </c>
      <c r="B8" s="45"/>
      <c r="C8" s="10" t="s">
        <v>5</v>
      </c>
      <c r="D8" s="4" t="s">
        <v>54</v>
      </c>
      <c r="E8" s="4">
        <v>5</v>
      </c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5</v>
      </c>
      <c r="P8" s="3">
        <f t="shared" si="2"/>
      </c>
      <c r="Q8" s="21">
        <f t="shared" si="3"/>
        <v>5</v>
      </c>
      <c r="R8" s="5"/>
      <c r="S8" s="5"/>
      <c r="T8" s="43">
        <v>6</v>
      </c>
      <c r="Z8" s="10" t="s">
        <v>5</v>
      </c>
      <c r="AA8" s="4" t="s">
        <v>54</v>
      </c>
      <c r="AB8" s="4">
        <v>5</v>
      </c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5</v>
      </c>
      <c r="AM8" s="3">
        <f t="shared" si="5"/>
      </c>
      <c r="AN8" s="21">
        <f t="shared" si="11"/>
        <v>5</v>
      </c>
    </row>
    <row r="9" spans="1:40" ht="15">
      <c r="A9" s="43">
        <v>9</v>
      </c>
      <c r="B9" s="45"/>
      <c r="C9" s="10" t="s">
        <v>5</v>
      </c>
      <c r="D9" s="4" t="s">
        <v>62</v>
      </c>
      <c r="E9" s="4">
        <v>4.5</v>
      </c>
      <c r="F9" s="4"/>
      <c r="G9" s="4"/>
      <c r="H9" s="4">
        <v>3</v>
      </c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4.5</v>
      </c>
      <c r="P9" s="3">
        <f t="shared" si="2"/>
      </c>
      <c r="Q9" s="21">
        <f t="shared" si="3"/>
        <v>7.5</v>
      </c>
      <c r="R9" s="5"/>
      <c r="S9" s="5"/>
      <c r="T9" s="43">
        <v>7</v>
      </c>
      <c r="Z9" s="10" t="s">
        <v>5</v>
      </c>
      <c r="AA9" s="4" t="s">
        <v>55</v>
      </c>
      <c r="AB9" s="4">
        <v>5.5</v>
      </c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5.5</v>
      </c>
      <c r="AM9" s="3">
        <f t="shared" si="5"/>
      </c>
      <c r="AN9" s="21">
        <f t="shared" si="11"/>
        <v>5.5</v>
      </c>
    </row>
    <row r="10" spans="1:40" ht="15">
      <c r="A10" s="43">
        <v>10</v>
      </c>
      <c r="B10" s="45"/>
      <c r="C10" s="10" t="s">
        <v>5</v>
      </c>
      <c r="D10" s="4" t="s">
        <v>56</v>
      </c>
      <c r="E10" s="4">
        <v>6.5</v>
      </c>
      <c r="F10" s="4"/>
      <c r="G10" s="4"/>
      <c r="H10" s="4"/>
      <c r="I10" s="4"/>
      <c r="J10" s="4">
        <v>1</v>
      </c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6.5</v>
      </c>
      <c r="P10" s="3">
        <f t="shared" si="2"/>
      </c>
      <c r="Q10" s="21">
        <f t="shared" si="3"/>
        <v>7.5</v>
      </c>
      <c r="R10" s="5"/>
      <c r="S10" s="5"/>
      <c r="T10" s="43">
        <v>9</v>
      </c>
      <c r="Z10" s="10" t="s">
        <v>5</v>
      </c>
      <c r="AA10" s="4" t="s">
        <v>62</v>
      </c>
      <c r="AB10" s="4">
        <v>4.5</v>
      </c>
      <c r="AC10" s="4"/>
      <c r="AD10" s="4"/>
      <c r="AE10" s="4">
        <v>3</v>
      </c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4.5</v>
      </c>
      <c r="AM10" s="3">
        <f t="shared" si="5"/>
      </c>
      <c r="AN10" s="21">
        <f t="shared" si="11"/>
        <v>7.5</v>
      </c>
    </row>
    <row r="11" spans="1:40" ht="15">
      <c r="A11" s="43">
        <v>4</v>
      </c>
      <c r="B11" s="45"/>
      <c r="C11" s="10" t="s">
        <v>5</v>
      </c>
      <c r="D11" s="4" t="s">
        <v>61</v>
      </c>
      <c r="E11" s="4">
        <v>9</v>
      </c>
      <c r="F11" s="4"/>
      <c r="G11" s="4"/>
      <c r="H11" s="4">
        <v>6</v>
      </c>
      <c r="I11" s="4"/>
      <c r="J11" s="4">
        <v>1</v>
      </c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9</v>
      </c>
      <c r="P11" s="3">
        <f t="shared" si="2"/>
      </c>
      <c r="Q11" s="21">
        <f t="shared" si="3"/>
        <v>16</v>
      </c>
      <c r="R11" s="5"/>
      <c r="S11" s="5"/>
      <c r="T11" s="43">
        <v>3</v>
      </c>
      <c r="Z11" s="10" t="s">
        <v>5</v>
      </c>
      <c r="AA11" s="4" t="s">
        <v>60</v>
      </c>
      <c r="AB11" s="4">
        <v>3</v>
      </c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3</v>
      </c>
      <c r="AM11" s="3">
        <f t="shared" si="5"/>
      </c>
      <c r="AN11" s="21">
        <f t="shared" si="11"/>
        <v>3</v>
      </c>
    </row>
    <row r="12" spans="1:40" ht="15">
      <c r="A12" s="43">
        <v>3</v>
      </c>
      <c r="B12" s="45"/>
      <c r="C12" s="10" t="s">
        <v>6</v>
      </c>
      <c r="D12" s="4" t="s">
        <v>63</v>
      </c>
      <c r="E12" s="4">
        <v>8</v>
      </c>
      <c r="F12" s="4"/>
      <c r="G12" s="4"/>
      <c r="H12" s="4">
        <v>3</v>
      </c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11</v>
      </c>
      <c r="R12" s="5"/>
      <c r="S12" s="5"/>
      <c r="T12" s="43">
        <v>5</v>
      </c>
      <c r="Z12" s="10" t="s">
        <v>6</v>
      </c>
      <c r="AA12" s="4" t="s">
        <v>57</v>
      </c>
      <c r="AB12" s="4">
        <v>6</v>
      </c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6</v>
      </c>
    </row>
    <row r="13" spans="1:40" ht="15">
      <c r="A13" s="43">
        <v>2</v>
      </c>
      <c r="B13" s="45"/>
      <c r="C13" s="10" t="s">
        <v>6</v>
      </c>
      <c r="D13" s="4" t="s">
        <v>57</v>
      </c>
      <c r="E13" s="4">
        <v>6</v>
      </c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6</v>
      </c>
      <c r="R13" s="5"/>
      <c r="S13" s="5"/>
      <c r="T13" s="43">
        <v>10</v>
      </c>
      <c r="Z13" s="10" t="s">
        <v>6</v>
      </c>
      <c r="AA13" s="4" t="s">
        <v>58</v>
      </c>
      <c r="AB13" s="4">
        <v>5.5</v>
      </c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5.5</v>
      </c>
    </row>
    <row r="14" spans="1:40" ht="15">
      <c r="A14" s="43">
        <v>11</v>
      </c>
      <c r="B14" s="45"/>
      <c r="C14" s="10" t="s">
        <v>6</v>
      </c>
      <c r="D14" s="4" t="s">
        <v>64</v>
      </c>
      <c r="E14" s="4">
        <v>4.5</v>
      </c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4.5</v>
      </c>
      <c r="R14" s="5"/>
      <c r="S14" s="5"/>
      <c r="T14" s="43">
        <v>11</v>
      </c>
      <c r="Z14" s="10" t="s">
        <v>6</v>
      </c>
      <c r="AA14" s="4" t="s">
        <v>64</v>
      </c>
      <c r="AB14" s="4">
        <v>4.5</v>
      </c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4.5</v>
      </c>
    </row>
    <row r="15" spans="1:40" ht="15">
      <c r="A15" s="43">
        <v>18</v>
      </c>
      <c r="B15" s="45"/>
      <c r="C15" s="10" t="s">
        <v>33</v>
      </c>
      <c r="D15" s="4" t="s">
        <v>59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3">
        <v>18</v>
      </c>
      <c r="Z15" s="10" t="s">
        <v>33</v>
      </c>
      <c r="AA15" s="4" t="s">
        <v>59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>
        <f t="shared" si="13"/>
      </c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3">
        <v>12</v>
      </c>
      <c r="B16" s="45"/>
      <c r="C16" s="10" t="s">
        <v>33</v>
      </c>
      <c r="D16" s="4" t="s">
        <v>68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3">
        <v>12</v>
      </c>
      <c r="Z16" s="10" t="s">
        <v>33</v>
      </c>
      <c r="AA16" s="4" t="s">
        <v>52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>
        <f t="shared" si="13"/>
      </c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3">
        <v>17</v>
      </c>
      <c r="B17" s="45"/>
      <c r="C17" s="10" t="s">
        <v>33</v>
      </c>
      <c r="D17" s="4" t="s">
        <v>53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3">
        <v>15</v>
      </c>
      <c r="Z17" s="10" t="s">
        <v>33</v>
      </c>
      <c r="AA17" s="4" t="s">
        <v>72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>
        <f t="shared" si="13"/>
      </c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3">
        <v>13</v>
      </c>
      <c r="B18" s="45"/>
      <c r="C18" s="10" t="s">
        <v>33</v>
      </c>
      <c r="D18" s="4" t="s">
        <v>69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3">
        <v>13</v>
      </c>
      <c r="Z18" s="10" t="s">
        <v>33</v>
      </c>
      <c r="AA18" s="4" t="s">
        <v>56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>
        <f t="shared" si="13"/>
      </c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3">
        <v>15</v>
      </c>
      <c r="B19" s="45"/>
      <c r="C19" s="10" t="s">
        <v>33</v>
      </c>
      <c r="D19" s="4" t="s">
        <v>70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3">
        <v>16</v>
      </c>
      <c r="Z19" s="10" t="s">
        <v>33</v>
      </c>
      <c r="AA19" s="4" t="s">
        <v>61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>
        <f t="shared" si="13"/>
      </c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3">
        <v>14</v>
      </c>
      <c r="B20" s="45"/>
      <c r="C20" s="10" t="s">
        <v>33</v>
      </c>
      <c r="D20" s="4" t="s">
        <v>58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3">
        <v>14</v>
      </c>
      <c r="Z20" s="10" t="s">
        <v>33</v>
      </c>
      <c r="AA20" s="4" t="s">
        <v>63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>
        <f t="shared" si="13"/>
      </c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3">
        <v>16</v>
      </c>
      <c r="B21" s="45"/>
      <c r="C21" s="26" t="s">
        <v>33</v>
      </c>
      <c r="D21" s="4" t="s">
        <v>71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3">
        <v>17</v>
      </c>
      <c r="Z21" s="26" t="s">
        <v>33</v>
      </c>
      <c r="AA21" s="4" t="s">
        <v>65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>
        <f t="shared" si="13"/>
      </c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3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3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1</v>
      </c>
    </row>
    <row r="23" spans="1:40" ht="15">
      <c r="A23" s="43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3.5</v>
      </c>
      <c r="R23" s="5"/>
      <c r="S23" s="5"/>
      <c r="T23" s="43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-3.5</v>
      </c>
    </row>
    <row r="24" spans="1:40" ht="17.25" customHeight="1" thickBot="1">
      <c r="A24" s="44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4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5.833333333333333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5</v>
      </c>
      <c r="AF31" s="2">
        <f>SUM(AF32:AF44)</f>
        <v>0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25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7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3.5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5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81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62</v>
      </c>
    </row>
    <row r="48" spans="18:25" ht="15.75" thickBot="1">
      <c r="R48" s="31">
        <f>Y48</f>
        <v>85.5</v>
      </c>
      <c r="S48" s="30" t="str">
        <f>CONCATENATE(U48,"-",U49)</f>
        <v>6-0</v>
      </c>
      <c r="T48" s="32">
        <f>Y49</f>
        <v>60.5</v>
      </c>
      <c r="U48" s="2">
        <f>SUM(V48:X48)</f>
        <v>6</v>
      </c>
      <c r="V48" s="2">
        <f>IF(AND(Y49&lt;59,Y48&gt;=62),1,0)</f>
        <v>0</v>
      </c>
      <c r="W48" s="2">
        <f>IF((Y48-10)&gt;=Y49,1,0)</f>
        <v>1</v>
      </c>
      <c r="X48" s="2">
        <f>AE31</f>
        <v>5</v>
      </c>
      <c r="Y48" s="2">
        <f>SUM(Q4:Q24)</f>
        <v>85.5</v>
      </c>
    </row>
    <row r="49" spans="21:25" ht="15">
      <c r="U49" s="2">
        <f>SUM(V49:X49)</f>
        <v>0</v>
      </c>
      <c r="V49" s="2">
        <f>IF(AND(Y48&lt;59,Y49&gt;=62),1,0)</f>
        <v>0</v>
      </c>
      <c r="W49" s="2">
        <f>IF((Y49-10)&gt;=Y48,1,0)</f>
        <v>0</v>
      </c>
      <c r="X49" s="2">
        <f>AF31</f>
        <v>0</v>
      </c>
      <c r="Y49" s="2">
        <f>SUM(AN4:AN23)</f>
        <v>60.5</v>
      </c>
    </row>
    <row r="51" spans="20:22" ht="15">
      <c r="T51" s="5"/>
      <c r="U51" s="5"/>
      <c r="V51"/>
    </row>
    <row r="52" spans="21:22" ht="15">
      <c r="U52"/>
      <c r="V52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6.333333333333333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18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-7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-3.5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Z4:Z21">
    <cfRule type="expression" priority="5" dxfId="0">
      <formula>$C$35&lt;&gt;7</formula>
    </cfRule>
  </conditionalFormatting>
  <conditionalFormatting sqref="Z4:Z21">
    <cfRule type="expression" priority="6" dxfId="0">
      <formula>$C$81&lt;&gt;7</formula>
    </cfRule>
  </conditionalFormatting>
  <conditionalFormatting sqref="C4:C21">
    <cfRule type="expression" priority="1" dxfId="0">
      <formula>$C$35&lt;&gt;7</formula>
    </cfRule>
  </conditionalFormatting>
  <conditionalFormatting sqref="C4:C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Alessio Pirola</dc:creator>
  <cp:keywords/>
  <dc:description/>
  <cp:lastModifiedBy>Studio Legale</cp:lastModifiedBy>
  <dcterms:created xsi:type="dcterms:W3CDTF">2010-09-15T09:26:22Z</dcterms:created>
  <dcterms:modified xsi:type="dcterms:W3CDTF">2014-07-10T06:19:29Z</dcterms:modified>
  <cp:category/>
  <cp:version/>
  <cp:contentType/>
  <cp:contentStatus/>
</cp:coreProperties>
</file>